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_de_trabalho"/>
  <mc:AlternateContent xmlns:mc="http://schemas.openxmlformats.org/markup-compatibility/2006">
    <mc:Choice Requires="x15">
      <x15ac:absPath xmlns:x15ac="http://schemas.microsoft.com/office/spreadsheetml/2010/11/ac" url="D:\licitacoes\2022\Pregão Eletrônico\Pregão Eletrônico 010-22 - Aquisição de Moveis e Eletr e equioamentos de Informática - SMA e SMOTSP\"/>
    </mc:Choice>
  </mc:AlternateContent>
  <xr:revisionPtr revIDLastSave="0" documentId="13_ncr:1_{0EC893EF-762E-4ED4-ACCA-13A332592995}"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Preços'!$B$11:$H$40</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8" i="1" l="1"/>
  <c r="A47" i="1"/>
  <c r="A46" i="1"/>
  <c r="A45" i="1"/>
  <c r="A44" i="1"/>
  <c r="A43" i="1"/>
  <c r="A42" i="1"/>
  <c r="A41" i="1" l="1"/>
  <c r="H14" i="1"/>
  <c r="H15" i="1"/>
  <c r="H16" i="1"/>
  <c r="H17" i="1"/>
  <c r="H18" i="1"/>
  <c r="H19" i="1"/>
  <c r="H20" i="1"/>
  <c r="H21" i="1"/>
  <c r="H22" i="1"/>
  <c r="H23" i="1"/>
  <c r="H24" i="1"/>
  <c r="H25" i="1"/>
  <c r="H26" i="1"/>
  <c r="H27" i="1"/>
  <c r="H28" i="1"/>
  <c r="H29" i="1"/>
  <c r="H30" i="1"/>
  <c r="H31" i="1"/>
  <c r="H13" i="1" l="1"/>
  <c r="H32" i="1"/>
  <c r="H33" i="1"/>
  <c r="H34" i="1"/>
  <c r="F6" i="1"/>
  <c r="A4" i="1"/>
  <c r="A39" i="1"/>
  <c r="A40" i="1"/>
  <c r="A38" i="1"/>
  <c r="A37" i="1"/>
  <c r="A6" i="1"/>
  <c r="A5" i="1"/>
  <c r="A3" i="1"/>
  <c r="G36" i="1" l="1"/>
</calcChain>
</file>

<file path=xl/sharedStrings.xml><?xml version="1.0" encoding="utf-8"?>
<sst xmlns="http://schemas.openxmlformats.org/spreadsheetml/2006/main" count="108" uniqueCount="85">
  <si>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</si>
  <si>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</si>
  <si>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</si>
  <si>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</si>
  <si>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</si>
  <si>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</si>
  <si>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</si>
  <si>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</si>
  <si>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</si>
  <si>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</si>
  <si>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</si>
  <si>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</si>
  <si>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</si>
  <si>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</si>
  <si>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</si>
  <si>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</si>
  <si>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</si>
  <si>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</si>
  <si>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</si>
  <si>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</si>
  <si>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</si>
  <si>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</si>
  <si>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</si>
  <si>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</si>
  <si>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</si>
  <si>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</si>
  <si>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</si>
  <si>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</si>
  <si>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</si>
  <si>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</si>
  <si>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</si>
  <si>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</si>
  <si>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LOTE</t>
  </si>
  <si>
    <t>MENOR PREÇO POR LOTE</t>
  </si>
  <si>
    <t>AR CONDICIONADO SPLIT 12.000 BTUS</t>
  </si>
  <si>
    <t>AR CONDICIONADO SPLIT 18.000 BTUS</t>
  </si>
  <si>
    <t>AR CONDICIONADO SPLIT 30.000 BTUS</t>
  </si>
  <si>
    <t>AR CONDICIONADO SPLIT 9.000 BTUS</t>
  </si>
  <si>
    <t>AR CONDICIONADO SPLIT, 09.000 BTUS, 220V</t>
  </si>
  <si>
    <t>INSTALAÇÃO AR CONDICIONADO SPLIT 9.000 BTUS INCLUINDO TODO O MATERIAL NECESSÁRIO</t>
  </si>
  <si>
    <t>AR CONDICIONADO SPLIT, 12.000 BTUS, 220V</t>
  </si>
  <si>
    <t>INSTALAÇÃO AR CONDICIONADO SPLIT 12.000 BTUS INCLUINDO TODO O MATERIAL NECESSÁRIO</t>
  </si>
  <si>
    <t>AR CONDICIONADO SPLIT, 18.000 BTUS, 220V</t>
  </si>
  <si>
    <t>INSTALAÇÃO AR CONDICIONADO SPLIT 18.000 BTUS INCLUINDO TODO O MATERIAL NECESSÁRIO</t>
  </si>
  <si>
    <t>BEBEDOURO REFRIGERADO DE COLUNA PARA GARRAFÃO DE 20 LITROS</t>
  </si>
  <si>
    <t>COMPUTADOR ALL IN ONE, PROCESSADOR COM NO MÍNIMO 04 NÚCLEOS E 08 THREADS, FREQUENCIA TDP MÍNIMO DE 2.40 GHZ, MÍNIMO DE 8MB DE CACHE; TELA LED MÍNIMO DE 21.5”, DISCO SSD MÍNIMO DE 256 GB, MEMÓRIA RAM MÍNIMO DE 8GB DDR4, LEITOR DE CARTÃO SD; CONEXÃO S/ FIO (WIRELESS): 802.11 AC; REDE ETHERNET 10/100/1000; MOUSE E TECLADO</t>
  </si>
  <si>
    <t>CONJUNTO DE CADEIRAS LONGARINA POLIPROPILENO REFORÇADA, 04 LUGARES- COR PRETA</t>
  </si>
  <si>
    <t>CORTINA PERSIANA VERTICAL COR BRANCO GELO 150 x 150cm.</t>
  </si>
  <si>
    <t>CORTINA PERSIANA VERTICAL COR BRANCO GELO 180 x 180cm.</t>
  </si>
  <si>
    <t>IMPRESSORA COM SISTEMA BULK INK DE FÁBRICA (IMPRIME, COPIA, DIGITALIZA, WIRELESS, ETHERNET, FAX), CONEXÕES WI-FI, WI-FI DIRECT, USB E ETHERNET, ALIMENTADOR AUTOMÁTICO DE DOCUMENTOS (ADF) COM CAPACIDADE PARA ATÉ 30 FOLHAS, BANDEJA DE ENTRADA COM CAPACIDADE PARA ATÉ 250 FOLHAS DE PAPEL NORMAL 20 FOLHAS DE PAPEL FOTOGRÁFICO E 10 ENVELOPES, TELA 2,4" LCD TOUCH COLORIDO, VELOCIDADE DE IMPRESSÃO MÍNIMO DE 33 PPM EM PRETO E 20 PPM CORES, IMPRESSÃO FRENTE E VERSO AUTOMÁTICO (REFERÊNCIA: EPSON ECOTANK L6171 OU SIMILAR)</t>
  </si>
  <si>
    <t>SMART TV LED 43 FULL HD MÍNIMO 2 HDMI 1 USB WI-FI INTEGRADO, CONVERSOR DIGITAL</t>
  </si>
  <si>
    <t>TELEFONE SEM FIO COM 2 RAMAIS, DISPLAY LUMINOSO, IDENTIFICADOR DE CHAMADA, COR-PRETO</t>
  </si>
  <si>
    <t>VENTILADOR DE PAREDE 60CM MOTOR TURBO POTÊNCIA MÍNIMA 250W, 127 V</t>
  </si>
  <si>
    <t>CADEIRA DE ESCRITÓRIO PRETA COM REGULAGEM DE ALTURA E BASE CROMADA
ENCOSTO MATERIAL: TELA MESH
REVESTIMENTO: POLIPROPILENO
ESTRUTURA: TUBOS DE AÇO E POLIPROPILENO
PESO SUPORTADO PELO PRODUTO: ATÉ 120KG
ASSENTO MATERIAL: TECIDO TELADO – ACOLCHOADO
ALTURA MÍNIMA 80 CM
ALTURA MÁXIMA: 87 CM 
LARGURA: 57 CM
COMPRIMENTO: 48 CM
ASSENTO LARGURA: 48 CM</t>
  </si>
  <si>
    <t>MESA DE ESCRITÓRIO COM 2 GAVETAS
 MEDIDAS: 1,20M DE LARGURA X 0,60 DE PROFUNDIDADE X 75CM DE ALTURA
* PÉS EM TUBO 50X30 COM PINTURA EPÓXI COM PÉS NIVELADORES (COR CINZA CRISTAL)</t>
  </si>
  <si>
    <t>MESA DE REUNIÃO DIRETORIA - 2,40X1,20M -
REFERÊNCIA DO MODELO: DIRETOR
PROFUNDIDADE (CM): 120
LARGURA (CM): 320
LARGURA (CM): 320
NOGAL SEVILHA</t>
  </si>
  <si>
    <t>UNID</t>
  </si>
  <si>
    <t>SRV</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</si>
  <si>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</si>
  <si>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</si>
  <si>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</si>
  <si>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</si>
  <si>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</si>
  <si>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</si>
  <si>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</si>
  <si>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</si>
  <si>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PREGÃO ELETRÔNICO Nº 010/2022</t>
  </si>
  <si>
    <t>PROCESSO ADMINISTRATIVO N° 0095/2022 de 11/01/2022</t>
  </si>
  <si>
    <t>AQUISIÇÃO DE MÓVEIS, ELETRODOMÉSTICOS E EQUIPAMENTOS DE INFORMÁTICA</t>
  </si>
  <si>
    <t>Homologação: __/__/2022</t>
  </si>
  <si>
    <t>Previsão Publicação: __/__/2022</t>
  </si>
  <si>
    <t>Representante:</t>
  </si>
  <si>
    <t>CPF:</t>
  </si>
  <si>
    <t>Enquadramento:</t>
  </si>
  <si>
    <t>O pagamento do objeto de que trata o PREGÃO ELETRÔNICO 010/2022, e consequente contrato serão efetuados pela Tesouraria da PREFEITURA MUNICIPAL DE SUMIDOURO no prazo de até 30 dias a contar do ateste da nota fiscal.</t>
  </si>
  <si>
    <t>Sec. Administração</t>
  </si>
  <si>
    <t>Sec. Obras</t>
  </si>
  <si>
    <t>Defesa Civil</t>
  </si>
  <si>
    <t>N.º 1401.0412600101.009-4490.52.00-04</t>
  </si>
  <si>
    <t>N.º 1004.0654100752.247-3390.30.00-00
N.º 1004.0654100751.168-4490.52.00-00</t>
  </si>
  <si>
    <t>N.º 1601.1545200162.040-3390.30.00-04
N.º 1601.1545200162.040-3390.39.00-04
N.º 1601.1545100151.024-4490.52.00-04</t>
  </si>
  <si>
    <t>O objeto do presente termo de referência será recebido em remessa única com prazo não superior a 30 (trinta) dias corridos, após recebimento da nota de empenho.</t>
  </si>
  <si>
    <t>Os itens deverão ser entregues no endereço indicado pelo fiscal do contrato, no horário das 09:00 às 16:00 horas nos dias úteis, de segunda a sexta-feira. Sendo o frete, carga e descarga por conta do fornecedor até o local indicado.</t>
  </si>
  <si>
    <t>Prazo do Contrato: Entrega imediata.</t>
  </si>
  <si>
    <t>Abertura das Propostas: 24/03/2022,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</si>
</sst>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6"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right/>
      <top style="hair">
        <color indexed="23"/>
      </top>
      <bottom style="hair">
        <color indexed="55"/>
      </bottom>
      <diagonal/>
    </border>
    <border>
      <left/>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bottom style="hair">
        <color indexed="23"/>
      </bottom>
      <diagonal/>
    </border>
    <border>
      <left style="thin">
        <color indexed="8"/>
      </left>
      <right style="thin">
        <color indexed="8"/>
      </right>
      <top style="thin">
        <color indexed="8"/>
      </top>
      <bottom style="thin">
        <color indexed="8"/>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8" fillId="0" borderId="0" xfId="0" applyFont="1" applyBorder="1" applyAlignment="1" applyProtection="1">
      <alignment horizontal="left" vertical="center"/>
      <protection hidden="1"/>
    </xf>
    <xf numFmtId="0" fontId="6" fillId="0" borderId="0" xfId="0" applyFont="1" applyBorder="1" applyAlignment="1" applyProtection="1">
      <protection hidden="1"/>
    </xf>
    <xf numFmtId="0" fontId="0" fillId="8" borderId="12" xfId="0" applyFill="1" applyBorder="1"/>
    <xf numFmtId="0" fontId="2" fillId="0" borderId="0" xfId="0" applyFont="1" applyAlignment="1">
      <alignment horizontal="left" vertical="center" wrapText="1"/>
    </xf>
    <xf numFmtId="0" fontId="15" fillId="0" borderId="0" xfId="0" applyFont="1" applyAlignment="1">
      <alignment horizontal="justify" vertical="center"/>
    </xf>
    <xf numFmtId="0" fontId="2" fillId="0" borderId="0" xfId="0" applyFont="1" applyAlignment="1">
      <alignment horizontal="left" wrapText="1"/>
    </xf>
    <xf numFmtId="0" fontId="2" fillId="0" borderId="0" xfId="0" applyFont="1" applyFill="1" applyBorder="1" applyAlignment="1">
      <alignment wrapText="1"/>
    </xf>
    <xf numFmtId="0" fontId="9" fillId="0" borderId="0" xfId="0" applyFont="1" applyAlignment="1" applyProtection="1">
      <alignment horizontal="left" vertical="center" wrapText="1"/>
      <protection hidden="1"/>
    </xf>
    <xf numFmtId="168" fontId="7" fillId="0" borderId="10" xfId="0" applyNumberFormat="1" applyFont="1" applyBorder="1" applyAlignment="1">
      <alignment horizontal="center" vertical="center" wrapText="1"/>
    </xf>
    <xf numFmtId="168" fontId="7" fillId="0" borderId="11" xfId="0" applyNumberFormat="1" applyFont="1" applyBorder="1" applyAlignment="1">
      <alignment horizontal="center" vertical="center" wrapText="1"/>
    </xf>
    <xf numFmtId="0" fontId="8" fillId="0" borderId="0" xfId="0" applyFont="1" applyBorder="1" applyAlignment="1" applyProtection="1">
      <alignment horizontal="left" vertical="center"/>
      <protection hidden="1"/>
    </xf>
    <xf numFmtId="0" fontId="8" fillId="0" borderId="0" xfId="0" applyFont="1" applyBorder="1" applyAlignment="1" applyProtection="1">
      <alignment horizontal="left" vertical="center" wrapText="1"/>
      <protection hidden="1"/>
    </xf>
    <xf numFmtId="166" fontId="8" fillId="0" borderId="0" xfId="1" applyFont="1" applyBorder="1" applyAlignment="1" applyProtection="1">
      <alignment horizontal="center" vertical="center"/>
      <protection hidden="1"/>
    </xf>
    <xf numFmtId="169" fontId="9" fillId="3" borderId="4" xfId="0" applyNumberFormat="1" applyFont="1" applyFill="1" applyBorder="1" applyAlignment="1" applyProtection="1">
      <alignment horizontal="left" vertical="center" wrapText="1"/>
      <protection hidden="1"/>
    </xf>
    <xf numFmtId="169" fontId="9" fillId="3" borderId="5" xfId="0" applyNumberFormat="1" applyFont="1" applyFill="1" applyBorder="1" applyAlignment="1" applyProtection="1">
      <alignment horizontal="left" vertical="center" wrapText="1"/>
      <protection hidden="1"/>
    </xf>
    <xf numFmtId="0" fontId="8" fillId="0" borderId="6" xfId="0" applyFont="1" applyBorder="1" applyAlignment="1" applyProtection="1">
      <alignment horizontal="left"/>
      <protection hidden="1"/>
    </xf>
    <xf numFmtId="0" fontId="8" fillId="0" borderId="7" xfId="0" applyFont="1" applyBorder="1" applyAlignment="1" applyProtection="1">
      <alignment horizontal="left"/>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cellXfs>
  <cellStyles count="3">
    <cellStyle name="Moeda" xfId="1" builtinId="4"/>
    <cellStyle name="Normal" xfId="0" builtinId="0"/>
    <cellStyle name="Vírgula" xfId="2" builtinId="3"/>
  </cellStyles>
  <dxfs count="10">
    <dxf>
      <fill>
        <patternFill>
          <bgColor indexed="43"/>
        </patternFill>
      </fill>
    </dxf>
    <dxf>
      <fill>
        <patternFill>
          <bgColor indexed="52"/>
        </patternFill>
      </fill>
    </dxf>
    <dxf>
      <font>
        <condense val="0"/>
        <extend val="0"/>
        <color auto="1"/>
      </font>
      <fill>
        <patternFill>
          <bgColor indexed="26"/>
        </patternFill>
      </fill>
    </dxf>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4</xdr:col>
      <xdr:colOff>352457</xdr:colOff>
      <xdr:row>0</xdr:row>
      <xdr:rowOff>723900</xdr:rowOff>
    </xdr:to>
    <xdr:sp macro="" textlink="">
      <xdr:nvSpPr>
        <xdr:cNvPr id="1025" name="Text Box 1">
          <a:extLst>
            <a:ext uri="{FF2B5EF4-FFF2-40B4-BE49-F238E27FC236}">
              <a16:creationId xmlns:a16="http://schemas.microsoft.com/office/drawing/2014/main" id="{2BB955EF-FAF5-4A92-A23B-CF375A68234F}"/>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28575</xdr:colOff>
      <xdr:row>0</xdr:row>
      <xdr:rowOff>28575</xdr:rowOff>
    </xdr:from>
    <xdr:to>
      <xdr:col>1</xdr:col>
      <xdr:colOff>114300</xdr:colOff>
      <xdr:row>0</xdr:row>
      <xdr:rowOff>704850</xdr:rowOff>
    </xdr:to>
    <xdr:pic>
      <xdr:nvPicPr>
        <xdr:cNvPr id="1093" name="Picture 2" descr="brasãoGIF_300dpi">
          <a:extLst>
            <a:ext uri="{FF2B5EF4-FFF2-40B4-BE49-F238E27FC236}">
              <a16:creationId xmlns:a16="http://schemas.microsoft.com/office/drawing/2014/main" id="{466F1A20-88F7-4058-9469-558CE19A5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209550</xdr:colOff>
      <xdr:row>0</xdr:row>
      <xdr:rowOff>285750</xdr:rowOff>
    </xdr:from>
    <xdr:to>
      <xdr:col>7</xdr:col>
      <xdr:colOff>647700</xdr:colOff>
      <xdr:row>3</xdr:row>
      <xdr:rowOff>76200</xdr:rowOff>
    </xdr:to>
    <xdr:grpSp>
      <xdr:nvGrpSpPr>
        <xdr:cNvPr id="1094" name="Group 60">
          <a:extLst>
            <a:ext uri="{FF2B5EF4-FFF2-40B4-BE49-F238E27FC236}">
              <a16:creationId xmlns:a16="http://schemas.microsoft.com/office/drawing/2014/main" id="{EADCD8A7-3F81-42CE-8798-9BA57AEE7241}"/>
            </a:ext>
          </a:extLst>
        </xdr:cNvPr>
        <xdr:cNvGrpSpPr>
          <a:grpSpLocks/>
        </xdr:cNvGrpSpPr>
      </xdr:nvGrpSpPr>
      <xdr:grpSpPr bwMode="auto">
        <a:xfrm>
          <a:off x="5534025" y="285750"/>
          <a:ext cx="1790700" cy="857250"/>
          <a:chOff x="520" y="6"/>
          <a:chExt cx="188" cy="90"/>
        </a:xfrm>
      </xdr:grpSpPr>
      <xdr:sp macro="" textlink="">
        <xdr:nvSpPr>
          <xdr:cNvPr id="1085" name="Caixa de texto 2">
            <a:extLst>
              <a:ext uri="{FF2B5EF4-FFF2-40B4-BE49-F238E27FC236}">
                <a16:creationId xmlns:a16="http://schemas.microsoft.com/office/drawing/2014/main" id="{F8ECC2D9-50BC-4935-B3A7-8BA054B4A861}"/>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45473EA7-4217-4407-A385-B52B1630E38F}"/>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0095/22</a:t>
            </a:r>
          </a:p>
          <a:p>
            <a:pPr algn="l" rtl="0">
              <a:lnSpc>
                <a:spcPts val="12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N51"/>
  <sheetViews>
    <sheetView tabSelected="1" zoomScaleNormal="115" zoomScaleSheetLayoutView="100" workbookViewId="0">
      <selection activeCell="G13" sqref="G13"/>
    </sheetView>
  </sheetViews>
  <sheetFormatPr defaultRowHeight="12.75" x14ac:dyDescent="0.2"/>
  <cols>
    <col min="1" max="1" width="9.140625" style="2"/>
    <col min="2" max="2" width="4.5703125" style="1" customWidth="1"/>
    <col min="3" max="3" width="49.85546875" style="2" customWidth="1"/>
    <col min="4" max="4" width="8.28515625" style="1" customWidth="1"/>
    <col min="5" max="5" width="8" style="26" customWidth="1"/>
    <col min="6" max="7" width="10.140625" style="14" customWidth="1"/>
    <col min="8" max="8" width="10.140625" style="12" customWidth="1"/>
    <col min="9" max="9" width="11.85546875" style="46" customWidth="1"/>
    <col min="10" max="10" width="11.5703125" style="2" customWidth="1"/>
    <col min="11" max="12" width="9.140625" style="2"/>
    <col min="13" max="13" width="9.140625" style="41"/>
    <col min="14" max="16" width="9.140625" style="2"/>
    <col min="17" max="17" width="10" style="2" bestFit="1" customWidth="1"/>
    <col min="18" max="16384" width="9.140625" style="2"/>
  </cols>
  <sheetData>
    <row r="1" spans="1:14" ht="58.5" customHeight="1" x14ac:dyDescent="0.2">
      <c r="I1" s="45"/>
    </row>
    <row r="2" spans="1:14" x14ac:dyDescent="0.2">
      <c r="A2" s="72" t="s">
        <v>19</v>
      </c>
      <c r="B2" s="72"/>
      <c r="C2" s="72"/>
      <c r="D2" s="72"/>
      <c r="E2" s="72"/>
      <c r="F2" s="72"/>
      <c r="G2" s="72"/>
      <c r="H2" s="72"/>
    </row>
    <row r="3" spans="1:14" x14ac:dyDescent="0.2">
      <c r="A3" s="62" t="str">
        <f>UPPER(Dados!B1&amp;"  -  "&amp;Dados!B4)</f>
        <v>PREGÃO ELETRÔNICO Nº 010/2022  -  ABERTURA DAS PROPOSTAS: 24/03/2022, ÀS 09:00HS</v>
      </c>
      <c r="B3" s="60"/>
      <c r="C3" s="62"/>
      <c r="D3" s="60"/>
      <c r="E3" s="60"/>
      <c r="F3" s="60"/>
      <c r="G3" s="60"/>
      <c r="H3" s="60"/>
    </row>
    <row r="4" spans="1:14" ht="12.75" customHeight="1" x14ac:dyDescent="0.2">
      <c r="A4" s="73" t="str">
        <f>Dados!B3</f>
        <v>AQUISIÇÃO DE MÓVEIS, ELETRODOMÉSTICOS E EQUIPAMENTOS DE INFORMÁTICA</v>
      </c>
      <c r="B4" s="73"/>
      <c r="C4" s="73"/>
      <c r="D4" s="73"/>
      <c r="E4" s="73"/>
      <c r="F4" s="73"/>
      <c r="G4" s="73"/>
      <c r="H4" s="73"/>
    </row>
    <row r="5" spans="1:14" x14ac:dyDescent="0.2">
      <c r="A5" s="72" t="str">
        <f>Dados!B2</f>
        <v>PROCESSO ADMINISTRATIVO N° 0095/2022 de 11/01/2022</v>
      </c>
      <c r="B5" s="72"/>
      <c r="C5" s="72"/>
      <c r="D5" s="72"/>
      <c r="E5" s="72"/>
      <c r="F5" s="72"/>
      <c r="G5" s="72"/>
      <c r="H5" s="72"/>
    </row>
    <row r="6" spans="1:14" x14ac:dyDescent="0.2">
      <c r="A6" s="62" t="str">
        <f>Dados!B7</f>
        <v>MENOR PREÇO POR LOTE</v>
      </c>
      <c r="B6" s="62"/>
      <c r="C6" s="60"/>
      <c r="D6" s="72" t="s">
        <v>29</v>
      </c>
      <c r="E6" s="72"/>
      <c r="F6" s="74">
        <f>Dados!B8</f>
        <v>80334.240000000005</v>
      </c>
      <c r="G6" s="74"/>
      <c r="H6" s="60"/>
    </row>
    <row r="7" spans="1:14" ht="2.25" customHeight="1" x14ac:dyDescent="0.2">
      <c r="B7" s="6"/>
      <c r="C7" s="6"/>
      <c r="D7" s="6"/>
      <c r="E7" s="27"/>
      <c r="F7" s="15"/>
      <c r="G7" s="15"/>
      <c r="H7" s="11"/>
    </row>
    <row r="8" spans="1:14" s="8" customFormat="1" ht="12" customHeight="1" x14ac:dyDescent="0.2">
      <c r="A8" s="63" t="s">
        <v>0</v>
      </c>
      <c r="B8" s="77"/>
      <c r="C8" s="77"/>
      <c r="D8" s="77"/>
      <c r="E8" s="77"/>
      <c r="F8" s="77"/>
      <c r="G8" s="77"/>
      <c r="H8" s="77"/>
      <c r="I8" s="47"/>
      <c r="M8" s="40"/>
    </row>
    <row r="9" spans="1:14" s="8" customFormat="1" ht="12" customHeight="1" x14ac:dyDescent="0.2">
      <c r="A9" s="63" t="s">
        <v>1</v>
      </c>
      <c r="B9" s="78"/>
      <c r="C9" s="78"/>
      <c r="D9" s="78"/>
      <c r="E9" s="78"/>
      <c r="F9" s="78"/>
      <c r="G9" s="78"/>
      <c r="H9" s="78"/>
      <c r="I9" s="47"/>
      <c r="M9" s="40"/>
      <c r="N9" s="40"/>
    </row>
    <row r="10" spans="1:14" s="8" customFormat="1" ht="12" customHeight="1" x14ac:dyDescent="0.2">
      <c r="A10" s="63" t="s">
        <v>2</v>
      </c>
      <c r="B10" s="77"/>
      <c r="C10" s="77"/>
      <c r="D10" s="28" t="s">
        <v>8</v>
      </c>
      <c r="E10" s="77"/>
      <c r="F10" s="77"/>
      <c r="G10" s="77"/>
      <c r="H10" s="77"/>
      <c r="I10" s="47"/>
      <c r="M10" s="40"/>
    </row>
    <row r="11" spans="1:14" ht="4.5" customHeight="1" x14ac:dyDescent="0.2">
      <c r="B11" s="3"/>
      <c r="C11" s="30"/>
      <c r="D11" s="30"/>
      <c r="E11" s="31"/>
      <c r="F11" s="58"/>
      <c r="G11" s="32"/>
      <c r="H11" s="33"/>
    </row>
    <row r="12" spans="1:14" s="8" customFormat="1" ht="22.5" x14ac:dyDescent="0.2">
      <c r="A12" s="35" t="s">
        <v>32</v>
      </c>
      <c r="B12" s="35" t="s">
        <v>3</v>
      </c>
      <c r="C12" s="35" t="s">
        <v>4</v>
      </c>
      <c r="D12" s="35" t="s">
        <v>5</v>
      </c>
      <c r="E12" s="35" t="s">
        <v>6</v>
      </c>
      <c r="F12" s="52" t="s">
        <v>25</v>
      </c>
      <c r="G12" s="52" t="s">
        <v>26</v>
      </c>
      <c r="H12" s="35" t="s">
        <v>7</v>
      </c>
      <c r="I12" s="47"/>
      <c r="M12" s="40"/>
    </row>
    <row r="13" spans="1:14" s="8" customFormat="1" ht="11.25" x14ac:dyDescent="0.2">
      <c r="A13" s="36">
        <v>1</v>
      </c>
      <c r="B13" s="36">
        <v>1</v>
      </c>
      <c r="C13" s="34" t="s">
        <v>34</v>
      </c>
      <c r="D13" s="37" t="s">
        <v>56</v>
      </c>
      <c r="E13" s="56">
        <v>2</v>
      </c>
      <c r="F13" s="59">
        <v>2372.12</v>
      </c>
      <c r="G13" s="54"/>
      <c r="H13" s="38" t="str">
        <f t="shared" ref="H13:H34" si="0">IF(G13="","",IF(ISTEXT(G13),"NC",G13*E13))</f>
        <v/>
      </c>
      <c r="I13" s="47"/>
      <c r="L13" s="7"/>
      <c r="M13" s="40"/>
    </row>
    <row r="14" spans="1:14" s="8" customFormat="1" ht="11.25" x14ac:dyDescent="0.2">
      <c r="A14" s="36">
        <v>2</v>
      </c>
      <c r="B14" s="36">
        <v>1</v>
      </c>
      <c r="C14" s="34" t="s">
        <v>35</v>
      </c>
      <c r="D14" s="37" t="s">
        <v>56</v>
      </c>
      <c r="E14" s="56">
        <v>1</v>
      </c>
      <c r="F14" s="59">
        <v>2959.24</v>
      </c>
      <c r="G14" s="54"/>
      <c r="H14" s="38" t="str">
        <f t="shared" ref="H14:H31" si="1">IF(G14="","",IF(ISTEXT(G14),"NC",G14*E14))</f>
        <v/>
      </c>
      <c r="I14" s="47"/>
      <c r="L14" s="7"/>
      <c r="M14" s="40"/>
    </row>
    <row r="15" spans="1:14" s="8" customFormat="1" ht="11.25" x14ac:dyDescent="0.2">
      <c r="A15" s="36">
        <v>3</v>
      </c>
      <c r="B15" s="36">
        <v>1</v>
      </c>
      <c r="C15" s="34" t="s">
        <v>36</v>
      </c>
      <c r="D15" s="37" t="s">
        <v>56</v>
      </c>
      <c r="E15" s="56">
        <v>1</v>
      </c>
      <c r="F15" s="59">
        <v>5286</v>
      </c>
      <c r="G15" s="54"/>
      <c r="H15" s="38" t="str">
        <f t="shared" si="1"/>
        <v/>
      </c>
      <c r="I15" s="47"/>
      <c r="L15" s="7"/>
      <c r="M15" s="40"/>
    </row>
    <row r="16" spans="1:14" s="8" customFormat="1" ht="11.25" x14ac:dyDescent="0.2">
      <c r="A16" s="36">
        <v>4</v>
      </c>
      <c r="B16" s="36">
        <v>1</v>
      </c>
      <c r="C16" s="34" t="s">
        <v>37</v>
      </c>
      <c r="D16" s="37" t="s">
        <v>56</v>
      </c>
      <c r="E16" s="56">
        <v>2</v>
      </c>
      <c r="F16" s="59">
        <v>1579.8</v>
      </c>
      <c r="G16" s="54"/>
      <c r="H16" s="38" t="str">
        <f t="shared" si="1"/>
        <v/>
      </c>
      <c r="I16" s="47"/>
      <c r="L16" s="7"/>
      <c r="M16" s="40"/>
    </row>
    <row r="17" spans="1:13" s="8" customFormat="1" ht="11.25" x14ac:dyDescent="0.2">
      <c r="A17" s="70">
        <v>5</v>
      </c>
      <c r="B17" s="36">
        <v>1</v>
      </c>
      <c r="C17" s="34" t="s">
        <v>38</v>
      </c>
      <c r="D17" s="37" t="s">
        <v>56</v>
      </c>
      <c r="E17" s="56">
        <v>1</v>
      </c>
      <c r="F17" s="59">
        <v>1579.8</v>
      </c>
      <c r="G17" s="54"/>
      <c r="H17" s="38" t="str">
        <f t="shared" si="1"/>
        <v/>
      </c>
      <c r="I17" s="47"/>
      <c r="L17" s="7"/>
      <c r="M17" s="40"/>
    </row>
    <row r="18" spans="1:13" s="8" customFormat="1" ht="22.5" x14ac:dyDescent="0.2">
      <c r="A18" s="71"/>
      <c r="B18" s="36">
        <v>2</v>
      </c>
      <c r="C18" s="34" t="s">
        <v>39</v>
      </c>
      <c r="D18" s="37" t="s">
        <v>57</v>
      </c>
      <c r="E18" s="56">
        <v>1</v>
      </c>
      <c r="F18" s="59">
        <v>702.5</v>
      </c>
      <c r="G18" s="54"/>
      <c r="H18" s="38" t="str">
        <f t="shared" si="1"/>
        <v/>
      </c>
      <c r="I18" s="47"/>
      <c r="L18" s="7"/>
      <c r="M18" s="40"/>
    </row>
    <row r="19" spans="1:13" s="8" customFormat="1" ht="11.25" x14ac:dyDescent="0.2">
      <c r="A19" s="70">
        <v>6</v>
      </c>
      <c r="B19" s="36">
        <v>1</v>
      </c>
      <c r="C19" s="34" t="s">
        <v>40</v>
      </c>
      <c r="D19" s="37" t="s">
        <v>56</v>
      </c>
      <c r="E19" s="56">
        <v>3</v>
      </c>
      <c r="F19" s="59">
        <v>2372.12</v>
      </c>
      <c r="G19" s="54"/>
      <c r="H19" s="38" t="str">
        <f t="shared" si="1"/>
        <v/>
      </c>
      <c r="I19" s="47"/>
      <c r="L19" s="7"/>
      <c r="M19" s="40"/>
    </row>
    <row r="20" spans="1:13" s="8" customFormat="1" ht="22.5" x14ac:dyDescent="0.2">
      <c r="A20" s="71"/>
      <c r="B20" s="36">
        <v>2</v>
      </c>
      <c r="C20" s="34" t="s">
        <v>41</v>
      </c>
      <c r="D20" s="37" t="s">
        <v>57</v>
      </c>
      <c r="E20" s="56">
        <v>3</v>
      </c>
      <c r="F20" s="59">
        <v>722.6</v>
      </c>
      <c r="G20" s="54"/>
      <c r="H20" s="38" t="str">
        <f t="shared" si="1"/>
        <v/>
      </c>
      <c r="I20" s="47"/>
      <c r="L20" s="7"/>
      <c r="M20" s="40"/>
    </row>
    <row r="21" spans="1:13" s="8" customFormat="1" ht="11.25" x14ac:dyDescent="0.2">
      <c r="A21" s="70">
        <v>7</v>
      </c>
      <c r="B21" s="36">
        <v>1</v>
      </c>
      <c r="C21" s="34" t="s">
        <v>42</v>
      </c>
      <c r="D21" s="37" t="s">
        <v>56</v>
      </c>
      <c r="E21" s="56">
        <v>1</v>
      </c>
      <c r="F21" s="59">
        <v>2959.24</v>
      </c>
      <c r="G21" s="54"/>
      <c r="H21" s="38" t="str">
        <f t="shared" si="1"/>
        <v/>
      </c>
      <c r="I21" s="47"/>
      <c r="L21" s="7"/>
      <c r="M21" s="40"/>
    </row>
    <row r="22" spans="1:13" s="8" customFormat="1" ht="22.5" x14ac:dyDescent="0.2">
      <c r="A22" s="71"/>
      <c r="B22" s="36">
        <v>2</v>
      </c>
      <c r="C22" s="34" t="s">
        <v>43</v>
      </c>
      <c r="D22" s="37" t="s">
        <v>57</v>
      </c>
      <c r="E22" s="56">
        <v>1</v>
      </c>
      <c r="F22" s="59">
        <v>971.63</v>
      </c>
      <c r="G22" s="54"/>
      <c r="H22" s="38" t="str">
        <f t="shared" si="1"/>
        <v/>
      </c>
      <c r="I22" s="47"/>
      <c r="L22" s="7"/>
      <c r="M22" s="40"/>
    </row>
    <row r="23" spans="1:13" s="8" customFormat="1" ht="22.5" x14ac:dyDescent="0.2">
      <c r="A23" s="36">
        <v>8</v>
      </c>
      <c r="B23" s="36">
        <v>1</v>
      </c>
      <c r="C23" s="34" t="s">
        <v>44</v>
      </c>
      <c r="D23" s="37" t="s">
        <v>56</v>
      </c>
      <c r="E23" s="56">
        <v>1</v>
      </c>
      <c r="F23" s="59">
        <v>793</v>
      </c>
      <c r="G23" s="54"/>
      <c r="H23" s="38" t="str">
        <f t="shared" si="1"/>
        <v/>
      </c>
      <c r="I23" s="47"/>
      <c r="L23" s="7"/>
      <c r="M23" s="40"/>
    </row>
    <row r="24" spans="1:13" s="8" customFormat="1" ht="135" x14ac:dyDescent="0.2">
      <c r="A24" s="36">
        <v>9</v>
      </c>
      <c r="B24" s="36">
        <v>1</v>
      </c>
      <c r="C24" s="34" t="s">
        <v>53</v>
      </c>
      <c r="D24" s="37" t="s">
        <v>56</v>
      </c>
      <c r="E24" s="56">
        <v>13</v>
      </c>
      <c r="F24" s="59">
        <v>479</v>
      </c>
      <c r="G24" s="54"/>
      <c r="H24" s="38" t="str">
        <f t="shared" si="1"/>
        <v/>
      </c>
      <c r="I24" s="47"/>
      <c r="L24" s="7"/>
      <c r="M24" s="40"/>
    </row>
    <row r="25" spans="1:13" s="8" customFormat="1" ht="67.5" x14ac:dyDescent="0.2">
      <c r="A25" s="36">
        <v>10</v>
      </c>
      <c r="B25" s="36">
        <v>1</v>
      </c>
      <c r="C25" s="34" t="s">
        <v>45</v>
      </c>
      <c r="D25" s="37" t="s">
        <v>56</v>
      </c>
      <c r="E25" s="56">
        <v>3</v>
      </c>
      <c r="F25" s="59">
        <v>5000</v>
      </c>
      <c r="G25" s="54"/>
      <c r="H25" s="38" t="str">
        <f t="shared" si="1"/>
        <v/>
      </c>
      <c r="I25" s="47"/>
      <c r="L25" s="7"/>
      <c r="M25" s="40"/>
    </row>
    <row r="26" spans="1:13" s="8" customFormat="1" ht="22.5" x14ac:dyDescent="0.2">
      <c r="A26" s="36">
        <v>11</v>
      </c>
      <c r="B26" s="36">
        <v>1</v>
      </c>
      <c r="C26" s="34" t="s">
        <v>46</v>
      </c>
      <c r="D26" s="37" t="s">
        <v>56</v>
      </c>
      <c r="E26" s="56">
        <v>4</v>
      </c>
      <c r="F26" s="59">
        <v>845.25</v>
      </c>
      <c r="G26" s="54"/>
      <c r="H26" s="38" t="str">
        <f t="shared" si="1"/>
        <v/>
      </c>
      <c r="I26" s="47"/>
      <c r="L26" s="7"/>
      <c r="M26" s="40"/>
    </row>
    <row r="27" spans="1:13" s="8" customFormat="1" ht="11.25" x14ac:dyDescent="0.2">
      <c r="A27" s="36">
        <v>12</v>
      </c>
      <c r="B27" s="36">
        <v>1</v>
      </c>
      <c r="C27" s="34" t="s">
        <v>47</v>
      </c>
      <c r="D27" s="37" t="s">
        <v>56</v>
      </c>
      <c r="E27" s="56">
        <v>2</v>
      </c>
      <c r="F27" s="59">
        <v>516.14</v>
      </c>
      <c r="G27" s="54"/>
      <c r="H27" s="38" t="str">
        <f t="shared" si="1"/>
        <v/>
      </c>
      <c r="I27" s="47"/>
      <c r="L27" s="7"/>
      <c r="M27" s="40"/>
    </row>
    <row r="28" spans="1:13" s="8" customFormat="1" ht="11.25" x14ac:dyDescent="0.2">
      <c r="A28" s="36">
        <v>13</v>
      </c>
      <c r="B28" s="36">
        <v>1</v>
      </c>
      <c r="C28" s="34" t="s">
        <v>48</v>
      </c>
      <c r="D28" s="37" t="s">
        <v>56</v>
      </c>
      <c r="E28" s="56">
        <v>6</v>
      </c>
      <c r="F28" s="59">
        <v>603.77</v>
      </c>
      <c r="G28" s="54"/>
      <c r="H28" s="38" t="str">
        <f t="shared" si="1"/>
        <v/>
      </c>
      <c r="I28" s="47"/>
      <c r="L28" s="7"/>
      <c r="M28" s="40"/>
    </row>
    <row r="29" spans="1:13" s="8" customFormat="1" ht="112.5" x14ac:dyDescent="0.2">
      <c r="A29" s="36">
        <v>14</v>
      </c>
      <c r="B29" s="36">
        <v>1</v>
      </c>
      <c r="C29" s="34" t="s">
        <v>49</v>
      </c>
      <c r="D29" s="37" t="s">
        <v>56</v>
      </c>
      <c r="E29" s="56">
        <v>2</v>
      </c>
      <c r="F29" s="59">
        <v>3430.02</v>
      </c>
      <c r="G29" s="54"/>
      <c r="H29" s="38" t="str">
        <f t="shared" si="1"/>
        <v/>
      </c>
      <c r="I29" s="47"/>
      <c r="L29" s="7"/>
      <c r="M29" s="40"/>
    </row>
    <row r="30" spans="1:13" s="8" customFormat="1" ht="56.25" x14ac:dyDescent="0.2">
      <c r="A30" s="36">
        <v>15</v>
      </c>
      <c r="B30" s="36">
        <v>1</v>
      </c>
      <c r="C30" s="34" t="s">
        <v>54</v>
      </c>
      <c r="D30" s="37" t="s">
        <v>56</v>
      </c>
      <c r="E30" s="56">
        <v>5</v>
      </c>
      <c r="F30" s="59">
        <v>722.5</v>
      </c>
      <c r="G30" s="54"/>
      <c r="H30" s="38" t="str">
        <f t="shared" si="1"/>
        <v/>
      </c>
      <c r="I30" s="47"/>
      <c r="L30" s="7"/>
      <c r="M30" s="40"/>
    </row>
    <row r="31" spans="1:13" s="8" customFormat="1" ht="67.5" x14ac:dyDescent="0.2">
      <c r="A31" s="36">
        <v>16</v>
      </c>
      <c r="B31" s="36">
        <v>1</v>
      </c>
      <c r="C31" s="34" t="s">
        <v>55</v>
      </c>
      <c r="D31" s="37" t="s">
        <v>56</v>
      </c>
      <c r="E31" s="56">
        <v>1</v>
      </c>
      <c r="F31" s="59">
        <v>3200</v>
      </c>
      <c r="G31" s="54"/>
      <c r="H31" s="38" t="str">
        <f t="shared" si="1"/>
        <v/>
      </c>
      <c r="I31" s="47"/>
      <c r="L31" s="7"/>
      <c r="M31" s="40"/>
    </row>
    <row r="32" spans="1:13" s="8" customFormat="1" ht="22.5" x14ac:dyDescent="0.2">
      <c r="A32" s="36">
        <v>17</v>
      </c>
      <c r="B32" s="36">
        <v>1</v>
      </c>
      <c r="C32" s="34" t="s">
        <v>50</v>
      </c>
      <c r="D32" s="37" t="s">
        <v>56</v>
      </c>
      <c r="E32" s="56">
        <v>1</v>
      </c>
      <c r="F32" s="59">
        <v>2051.89</v>
      </c>
      <c r="G32" s="54"/>
      <c r="H32" s="38" t="str">
        <f t="shared" si="0"/>
        <v/>
      </c>
      <c r="I32" s="47"/>
      <c r="L32" s="7"/>
      <c r="M32" s="40"/>
    </row>
    <row r="33" spans="1:13" s="8" customFormat="1" ht="22.5" x14ac:dyDescent="0.2">
      <c r="A33" s="36">
        <v>18</v>
      </c>
      <c r="B33" s="36">
        <v>1</v>
      </c>
      <c r="C33" s="34" t="s">
        <v>51</v>
      </c>
      <c r="D33" s="37" t="s">
        <v>56</v>
      </c>
      <c r="E33" s="56">
        <v>2</v>
      </c>
      <c r="F33" s="59">
        <v>385.75</v>
      </c>
      <c r="G33" s="54"/>
      <c r="H33" s="38" t="str">
        <f t="shared" si="0"/>
        <v/>
      </c>
      <c r="I33" s="47"/>
      <c r="L33" s="7"/>
      <c r="M33" s="40"/>
    </row>
    <row r="34" spans="1:13" s="8" customFormat="1" ht="22.5" x14ac:dyDescent="0.2">
      <c r="A34" s="36">
        <v>19</v>
      </c>
      <c r="B34" s="36">
        <v>1</v>
      </c>
      <c r="C34" s="34" t="s">
        <v>52</v>
      </c>
      <c r="D34" s="37" t="s">
        <v>56</v>
      </c>
      <c r="E34" s="56">
        <v>4</v>
      </c>
      <c r="F34" s="59">
        <v>534</v>
      </c>
      <c r="G34" s="54"/>
      <c r="H34" s="38" t="str">
        <f t="shared" si="0"/>
        <v/>
      </c>
      <c r="I34" s="47"/>
      <c r="L34" s="7"/>
      <c r="M34" s="40"/>
    </row>
    <row r="35" spans="1:13" s="29" customFormat="1" ht="9" x14ac:dyDescent="0.2">
      <c r="B35" s="39"/>
      <c r="F35" s="53"/>
      <c r="G35" s="75" t="s">
        <v>27</v>
      </c>
      <c r="H35" s="76"/>
      <c r="I35" s="48"/>
      <c r="M35" s="42"/>
    </row>
    <row r="36" spans="1:13" ht="14.25" customHeight="1" x14ac:dyDescent="0.2">
      <c r="G36" s="79" t="str">
        <f>IF(SUM(H13:H34)=0,"",SUM(H13:H34))</f>
        <v/>
      </c>
      <c r="H36" s="80"/>
      <c r="I36" s="49"/>
    </row>
    <row r="37" spans="1:13" s="43" customFormat="1" ht="24" customHeight="1" x14ac:dyDescent="0.2">
      <c r="A37" s="69" t="str">
        <f>" - "&amp;Dados!B23</f>
        <v xml:space="preserve"> - O objeto do presente termo de referência será recebido em remessa única com prazo não superior a 30 (trinta) dias corridos, após recebimento da nota de empenho.</v>
      </c>
      <c r="B37" s="69"/>
      <c r="C37" s="69"/>
      <c r="D37" s="69"/>
      <c r="E37" s="69"/>
      <c r="F37" s="69"/>
      <c r="G37" s="69"/>
      <c r="H37" s="69"/>
      <c r="I37" s="50"/>
      <c r="M37" s="44"/>
    </row>
    <row r="38" spans="1:13" s="43" customFormat="1" ht="28.5" customHeight="1" x14ac:dyDescent="0.2">
      <c r="A38" s="69" t="str">
        <f>" - "&amp;Dados!B24</f>
        <v xml:space="preserve"> - Os itens deverão ser entregues no endereço indicado pelo fiscal do contrato, no horário das 09:00 às 16:00 horas nos dias úteis, de segunda a sexta-feira. Sendo o frete, carga e descarga por conta do fornecedor até o local indicado.</v>
      </c>
      <c r="B38" s="69"/>
      <c r="C38" s="69"/>
      <c r="D38" s="69"/>
      <c r="E38" s="69"/>
      <c r="F38" s="69"/>
      <c r="G38" s="69"/>
      <c r="H38" s="69"/>
      <c r="I38" s="50"/>
      <c r="M38" s="44"/>
    </row>
    <row r="39" spans="1:13" s="43" customFormat="1" ht="9" x14ac:dyDescent="0.2">
      <c r="A39" s="69" t="str">
        <f>" - "&amp;Dados!B25</f>
        <v xml:space="preserve"> - O pagamento do objeto de que trata o PREGÃO ELETRÔNICO 010/2022, e consequente contrato serão efetuados pela Tesouraria da PREFEITURA MUNICIPAL DE SUMIDOURO no prazo de até 30 dias a contar do ateste da nota fiscal.</v>
      </c>
      <c r="B39" s="69"/>
      <c r="C39" s="69"/>
      <c r="D39" s="69"/>
      <c r="E39" s="69"/>
      <c r="F39" s="69"/>
      <c r="G39" s="69"/>
      <c r="H39" s="69"/>
      <c r="I39" s="50"/>
      <c r="M39" s="44"/>
    </row>
    <row r="40" spans="1:13" s="29" customFormat="1" ht="9" customHeight="1" x14ac:dyDescent="0.2">
      <c r="A40" s="69" t="str">
        <f>" - "&amp;Dados!B26</f>
        <v xml:space="preserve"> - Proposta válida por 60 (sessenta) dias</v>
      </c>
      <c r="B40" s="69"/>
      <c r="C40" s="69"/>
      <c r="D40" s="69"/>
      <c r="E40" s="69"/>
      <c r="F40" s="69"/>
      <c r="G40" s="69"/>
      <c r="H40" s="69"/>
      <c r="I40" s="48"/>
      <c r="M40" s="42"/>
    </row>
    <row r="41" spans="1:13" s="29" customFormat="1" ht="24.75" customHeight="1" x14ac:dyDescent="0.2">
      <c r="A41" s="69" t="str">
        <f>" - "&amp;Dados!B28</f>
        <v xml:space="preserve"> - A Licitante poderá apresentar prospecto, ficha técnica ou outros documentos com informações que permitam a melhor identificação e qualificação do(s) item(ns) licitado(s);</v>
      </c>
      <c r="B41" s="69"/>
      <c r="C41" s="69"/>
      <c r="D41" s="69"/>
      <c r="E41" s="69"/>
      <c r="F41" s="69"/>
      <c r="G41" s="69"/>
      <c r="H41" s="69"/>
      <c r="I41" s="48"/>
      <c r="M41" s="42"/>
    </row>
    <row r="42" spans="1:13" ht="19.5" customHeight="1" x14ac:dyDescent="0.2">
      <c r="A42" s="69" t="str">
        <f>" - "&amp;Dados!B29</f>
        <v xml:space="preserve"> - A proposta de preços ajustada ao lance final deverá conter o valor numérico dos preços unitários e totais, não podendo exceder o valor do lance final;</v>
      </c>
      <c r="B42" s="69"/>
      <c r="C42" s="69"/>
      <c r="D42" s="69"/>
      <c r="E42" s="69"/>
      <c r="F42" s="69"/>
      <c r="G42" s="69"/>
      <c r="H42" s="69"/>
      <c r="I42" s="51"/>
    </row>
    <row r="43" spans="1:13" ht="24.75" customHeight="1" x14ac:dyDescent="0.2">
      <c r="A43"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43" s="69"/>
      <c r="C43" s="69"/>
      <c r="D43" s="69"/>
      <c r="E43" s="69"/>
      <c r="F43" s="69"/>
      <c r="G43" s="69"/>
      <c r="H43" s="69"/>
      <c r="I43" s="51"/>
    </row>
    <row r="44" spans="1:13" ht="24.75" customHeight="1" x14ac:dyDescent="0.2">
      <c r="A44"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44" s="69"/>
      <c r="C44" s="69"/>
      <c r="D44" s="69"/>
      <c r="E44" s="69"/>
      <c r="F44" s="69"/>
      <c r="G44" s="69"/>
      <c r="H44" s="69"/>
      <c r="I44" s="51"/>
    </row>
    <row r="45" spans="1:13" ht="24.75" customHeight="1" x14ac:dyDescent="0.2">
      <c r="A45"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45" s="69"/>
      <c r="C45" s="69"/>
      <c r="D45" s="69"/>
      <c r="E45" s="69"/>
      <c r="F45" s="69"/>
      <c r="G45" s="69"/>
      <c r="H45" s="69"/>
      <c r="I45" s="51"/>
    </row>
    <row r="46" spans="1:13" ht="24.75" customHeight="1" x14ac:dyDescent="0.2">
      <c r="A46" s="69" t="str">
        <f>" - "&amp;Dados!B33</f>
        <v xml:space="preserve"> - Declaramos que até a presente data inexistem fatos impeditivos a participação desta empresa ao presente certame licitatório, ciente da obrigatoriedade de declarar ocorrências posteriores;</v>
      </c>
      <c r="B46" s="69"/>
      <c r="C46" s="69"/>
      <c r="D46" s="69"/>
      <c r="E46" s="69"/>
      <c r="F46" s="69"/>
      <c r="G46" s="69"/>
      <c r="H46" s="69"/>
      <c r="I46" s="51"/>
    </row>
    <row r="47" spans="1:13" ht="30.75" customHeight="1" x14ac:dyDescent="0.2">
      <c r="A47"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47" s="69"/>
      <c r="C47" s="69"/>
      <c r="D47" s="69"/>
      <c r="E47" s="69"/>
      <c r="F47" s="69"/>
      <c r="G47" s="69"/>
      <c r="H47" s="69"/>
    </row>
    <row r="48" spans="1:13" ht="24.75" customHeight="1" x14ac:dyDescent="0.2">
      <c r="A48"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8" s="69"/>
      <c r="C48" s="69"/>
      <c r="D48" s="69"/>
      <c r="E48" s="69"/>
      <c r="F48" s="69"/>
      <c r="G48" s="69"/>
      <c r="H48" s="69"/>
    </row>
    <row r="49" spans="3:8" x14ac:dyDescent="0.2">
      <c r="C49" s="1"/>
      <c r="E49" s="1"/>
      <c r="H49" s="1"/>
    </row>
    <row r="50" spans="3:8" x14ac:dyDescent="0.2">
      <c r="C50" s="1"/>
      <c r="E50" s="1"/>
      <c r="H50" s="1"/>
    </row>
    <row r="51" spans="3:8" x14ac:dyDescent="0.2">
      <c r="C51" s="1"/>
      <c r="E51" s="1"/>
      <c r="H51" s="1"/>
    </row>
  </sheetData>
  <autoFilter ref="B11:H40" xr:uid="{00000000-0009-0000-0000-000000000000}"/>
  <mergeCells count="26">
    <mergeCell ref="B8:H8"/>
    <mergeCell ref="B9:H9"/>
    <mergeCell ref="B10:C10"/>
    <mergeCell ref="A38:H38"/>
    <mergeCell ref="G36:H36"/>
    <mergeCell ref="E10:H10"/>
    <mergeCell ref="A37:H37"/>
    <mergeCell ref="A2:H2"/>
    <mergeCell ref="A4:H4"/>
    <mergeCell ref="D6:E6"/>
    <mergeCell ref="F6:G6"/>
    <mergeCell ref="A5:H5"/>
    <mergeCell ref="A48:H48"/>
    <mergeCell ref="A41:H41"/>
    <mergeCell ref="A42:H42"/>
    <mergeCell ref="A17:A18"/>
    <mergeCell ref="A19:A20"/>
    <mergeCell ref="A21:A22"/>
    <mergeCell ref="A39:H39"/>
    <mergeCell ref="A40:H40"/>
    <mergeCell ref="G35:H35"/>
    <mergeCell ref="A43:H43"/>
    <mergeCell ref="A44:H44"/>
    <mergeCell ref="A45:H45"/>
    <mergeCell ref="A46:H46"/>
    <mergeCell ref="A47:H47"/>
  </mergeCells>
  <phoneticPr fontId="0" type="noConversion"/>
  <conditionalFormatting sqref="G35">
    <cfRule type="expression" dxfId="9" priority="1" stopIfTrue="1">
      <formula>IF($K35="Empate",IF(I35=1,TRUE(),FALSE()),FALSE())</formula>
    </cfRule>
    <cfRule type="expression" dxfId="8" priority="2" stopIfTrue="1">
      <formula>IF(I35="&gt;",FALSE(),IF(I35&gt;0,TRUE(),FALSE()))</formula>
    </cfRule>
    <cfRule type="expression" dxfId="7" priority="3" stopIfTrue="1">
      <formula>IF(I35="&gt;",TRUE(),FALSE())</formula>
    </cfRule>
  </conditionalFormatting>
  <conditionalFormatting sqref="G36">
    <cfRule type="expression" dxfId="6" priority="4" stopIfTrue="1">
      <formula>IF($K35="OK",IF(I35=1,TRUE(),FALSE()),FALSE())</formula>
    </cfRule>
    <cfRule type="expression" dxfId="5" priority="5" stopIfTrue="1">
      <formula>IF($K35="Empate",IF(I35=1,TRUE(),FALSE()),FALSE())</formula>
    </cfRule>
    <cfRule type="expression" dxfId="4" priority="6" stopIfTrue="1">
      <formula>IF($K35="Empate",IF(I35=2,TRUE(),FALSE()),FALSE())</formula>
    </cfRule>
  </conditionalFormatting>
  <conditionalFormatting sqref="E13:E34">
    <cfRule type="expression" priority="12" stopIfTrue="1">
      <formula>$B13</formula>
    </cfRule>
  </conditionalFormatting>
  <conditionalFormatting sqref="H13:H34">
    <cfRule type="expression" dxfId="3" priority="25" stopIfTrue="1">
      <formula>IF(ISTEXT(G13),FALSE(),IF(G13&gt;F13,TRUE(),FALSE()))</formula>
    </cfRule>
  </conditionalFormatting>
  <conditionalFormatting sqref="G13:G34">
    <cfRule type="cellIs" dxfId="2" priority="11" stopIfTrue="1" operator="equal">
      <formula>""</formula>
    </cfRule>
  </conditionalFormatting>
  <conditionalFormatting sqref="C13:C34">
    <cfRule type="expression" dxfId="1" priority="10" stopIfTrue="1">
      <formula>IF(#REF!=1,IF(#REF!=0,1,0),0)</formula>
    </cfRule>
  </conditionalFormatting>
  <conditionalFormatting sqref="E10:H10 B8:B9 C8:H8 B10:C10">
    <cfRule type="cellIs" dxfId="0" priority="24" stopIfTrue="1" operator="equal">
      <formula>$F$1</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verticalDpi="360"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5" sqref="B5"/>
    </sheetView>
  </sheetViews>
  <sheetFormatPr defaultRowHeight="12.75" x14ac:dyDescent="0.2"/>
  <cols>
    <col min="1" max="1" width="14.5703125" customWidth="1"/>
    <col min="2" max="2" width="51.85546875" customWidth="1"/>
    <col min="3" max="3" width="38.85546875" customWidth="1"/>
    <col min="4" max="4" width="39" customWidth="1"/>
    <col min="5" max="7" width="20.42578125" customWidth="1"/>
    <col min="8" max="9" width="19.28515625" customWidth="1"/>
    <col min="10" max="13" width="14.5703125" customWidth="1"/>
    <col min="14" max="15" width="9.28515625" customWidth="1"/>
  </cols>
  <sheetData>
    <row r="1" spans="1:7" x14ac:dyDescent="0.2">
      <c r="A1" s="16" t="s">
        <v>9</v>
      </c>
      <c r="B1" s="10" t="s">
        <v>66</v>
      </c>
      <c r="E1" s="4"/>
      <c r="F1" s="4"/>
      <c r="G1" s="4"/>
    </row>
    <row r="2" spans="1:7" x14ac:dyDescent="0.2">
      <c r="A2" s="16" t="s">
        <v>10</v>
      </c>
      <c r="B2" s="5" t="s">
        <v>67</v>
      </c>
      <c r="E2" s="4"/>
      <c r="F2" s="4"/>
      <c r="G2" s="4"/>
    </row>
    <row r="3" spans="1:7" x14ac:dyDescent="0.2">
      <c r="A3" s="16" t="s">
        <v>11</v>
      </c>
      <c r="B3" s="5" t="s">
        <v>68</v>
      </c>
      <c r="C3" s="5"/>
      <c r="E3" s="4"/>
      <c r="F3" s="4"/>
      <c r="G3" s="4"/>
    </row>
    <row r="4" spans="1:7" x14ac:dyDescent="0.2">
      <c r="A4" s="16" t="s">
        <v>12</v>
      </c>
      <c r="B4" s="10" t="s">
        <v>84</v>
      </c>
      <c r="C4" s="5"/>
      <c r="E4" s="4"/>
      <c r="F4" s="4"/>
      <c r="G4" s="4"/>
    </row>
    <row r="5" spans="1:7" x14ac:dyDescent="0.2">
      <c r="A5" s="16" t="s">
        <v>13</v>
      </c>
      <c r="B5" s="10" t="s">
        <v>69</v>
      </c>
      <c r="C5" s="5"/>
      <c r="E5" s="4"/>
      <c r="F5" s="4"/>
      <c r="G5" s="4"/>
    </row>
    <row r="6" spans="1:7" x14ac:dyDescent="0.2">
      <c r="A6" s="16" t="s">
        <v>30</v>
      </c>
      <c r="B6" s="13" t="s">
        <v>70</v>
      </c>
      <c r="C6" s="5"/>
      <c r="E6" s="4"/>
      <c r="F6" s="4"/>
      <c r="G6" s="4"/>
    </row>
    <row r="7" spans="1:7" x14ac:dyDescent="0.2">
      <c r="A7" s="16" t="s">
        <v>14</v>
      </c>
      <c r="B7" s="5" t="s">
        <v>33</v>
      </c>
      <c r="C7" s="5"/>
      <c r="E7" s="4"/>
      <c r="F7" s="4"/>
      <c r="G7" s="4"/>
    </row>
    <row r="8" spans="1:7" x14ac:dyDescent="0.2">
      <c r="A8" s="25" t="s">
        <v>23</v>
      </c>
      <c r="B8" s="55">
        <v>80334.240000000005</v>
      </c>
      <c r="C8" s="5"/>
      <c r="E8" s="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64" t="s">
        <v>71</v>
      </c>
      <c r="E14" s="4"/>
      <c r="F14" s="4"/>
      <c r="G14" s="4"/>
    </row>
    <row r="15" spans="1:7" x14ac:dyDescent="0.2">
      <c r="A15" s="64" t="s">
        <v>72</v>
      </c>
      <c r="E15" s="4"/>
      <c r="F15" s="4"/>
      <c r="G15" s="4"/>
    </row>
    <row r="16" spans="1:7" x14ac:dyDescent="0.2">
      <c r="A16" s="64" t="s">
        <v>73</v>
      </c>
      <c r="B16" s="24"/>
      <c r="E16" s="24"/>
      <c r="F16" s="4"/>
      <c r="G16" s="4"/>
    </row>
    <row r="17" spans="1:256" s="23" customFormat="1" x14ac:dyDescent="0.2">
      <c r="A17" s="22" t="s">
        <v>21</v>
      </c>
      <c r="B17" s="65" t="s">
        <v>75</v>
      </c>
      <c r="C17" s="65" t="s">
        <v>76</v>
      </c>
      <c r="D17" s="65" t="s">
        <v>77</v>
      </c>
      <c r="E17" s="24"/>
      <c r="F17" s="24"/>
      <c r="G17" s="24"/>
      <c r="H17" s="24"/>
      <c r="I17" s="24"/>
      <c r="J17" s="24"/>
      <c r="K17" s="24"/>
      <c r="L17" s="24"/>
      <c r="M17" s="24"/>
    </row>
    <row r="18" spans="1:256" s="23" customFormat="1" ht="38.25" x14ac:dyDescent="0.2">
      <c r="A18" s="22" t="s">
        <v>22</v>
      </c>
      <c r="B18" s="57" t="s">
        <v>78</v>
      </c>
      <c r="C18" s="57" t="s">
        <v>80</v>
      </c>
      <c r="D18" s="57" t="s">
        <v>79</v>
      </c>
      <c r="E18" s="57"/>
      <c r="F18" s="57"/>
      <c r="G18" s="57"/>
      <c r="H18" s="24"/>
      <c r="I18" s="24"/>
      <c r="J18" s="24"/>
      <c r="K18" s="24"/>
      <c r="L18" s="24"/>
      <c r="M18" s="24"/>
      <c r="IV18" s="24"/>
    </row>
    <row r="19" spans="1:256" x14ac:dyDescent="0.2">
      <c r="B19" s="24"/>
      <c r="E19" s="4"/>
      <c r="F19" s="24"/>
      <c r="G19" s="24"/>
    </row>
    <row r="20" spans="1:256" x14ac:dyDescent="0.2">
      <c r="B20" s="24"/>
      <c r="E20" s="61"/>
      <c r="F20" s="24"/>
      <c r="G20" s="24"/>
    </row>
    <row r="21" spans="1:256" x14ac:dyDescent="0.2">
      <c r="E21" s="61"/>
      <c r="F21" s="61"/>
      <c r="G21" s="4"/>
    </row>
    <row r="22" spans="1:256" x14ac:dyDescent="0.2">
      <c r="E22" s="61"/>
      <c r="F22" s="61"/>
      <c r="G22" s="4"/>
    </row>
    <row r="23" spans="1:256" ht="38.25" x14ac:dyDescent="0.2">
      <c r="A23" s="20" t="s">
        <v>15</v>
      </c>
      <c r="B23" s="21" t="s">
        <v>81</v>
      </c>
      <c r="E23" s="4"/>
      <c r="F23" s="4"/>
      <c r="G23" s="4"/>
    </row>
    <row r="24" spans="1:256" ht="51" x14ac:dyDescent="0.2">
      <c r="A24" s="20" t="s">
        <v>16</v>
      </c>
      <c r="B24" s="21" t="s">
        <v>82</v>
      </c>
      <c r="E24" s="4"/>
      <c r="F24" s="4"/>
      <c r="G24" s="4"/>
    </row>
    <row r="25" spans="1:256" ht="63.75" x14ac:dyDescent="0.2">
      <c r="A25" s="20" t="s">
        <v>17</v>
      </c>
      <c r="B25" s="57" t="s">
        <v>74</v>
      </c>
      <c r="C25" s="9"/>
      <c r="E25" s="66"/>
      <c r="F25" s="67"/>
      <c r="G25" s="4"/>
    </row>
    <row r="26" spans="1:256" ht="25.5" x14ac:dyDescent="0.2">
      <c r="A26" s="20" t="s">
        <v>18</v>
      </c>
      <c r="B26" s="21" t="s">
        <v>28</v>
      </c>
      <c r="E26" s="66"/>
      <c r="F26" s="4"/>
      <c r="G26" s="4"/>
    </row>
    <row r="27" spans="1:256" x14ac:dyDescent="0.2">
      <c r="A27" s="20" t="s">
        <v>31</v>
      </c>
      <c r="B27" s="68" t="s">
        <v>83</v>
      </c>
      <c r="E27" s="66"/>
    </row>
    <row r="28" spans="1:256" ht="38.25" x14ac:dyDescent="0.2">
      <c r="B28" s="21" t="s">
        <v>58</v>
      </c>
      <c r="E28" s="66"/>
    </row>
    <row r="29" spans="1:256" ht="38.25" x14ac:dyDescent="0.2">
      <c r="B29" s="21" t="s">
        <v>59</v>
      </c>
      <c r="E29" s="66"/>
    </row>
    <row r="30" spans="1:256" ht="63.75" x14ac:dyDescent="0.2">
      <c r="B30" s="21" t="s">
        <v>60</v>
      </c>
      <c r="E30" s="66"/>
    </row>
    <row r="31" spans="1:256" ht="63.75" x14ac:dyDescent="0.2">
      <c r="B31" s="21" t="s">
        <v>61</v>
      </c>
    </row>
    <row r="32" spans="1:256" ht="63.75" x14ac:dyDescent="0.2">
      <c r="B32" s="21" t="s">
        <v>62</v>
      </c>
    </row>
    <row r="33" spans="2:2" ht="51" x14ac:dyDescent="0.2">
      <c r="B33" s="21" t="s">
        <v>63</v>
      </c>
    </row>
    <row r="34" spans="2:2" ht="76.5" x14ac:dyDescent="0.2">
      <c r="B34" s="21" t="s">
        <v>64</v>
      </c>
    </row>
    <row r="35" spans="2:2" ht="63.75" x14ac:dyDescent="0.2">
      <c r="B35" s="21" t="s">
        <v>65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2022-02-25T18:18:57Z</cp:lastPrinted>
  <dcterms:created xsi:type="dcterms:W3CDTF">2006-04-18T17:38:46Z</dcterms:created>
  <dcterms:modified xsi:type="dcterms:W3CDTF">2022-03-09T17:52:09Z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