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Preços'!$A$13:$G$23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5" i="1" l="1"/>
  <c r="F18" i="1" s="1"/>
  <c r="A5" i="1" l="1"/>
  <c r="A4" i="1"/>
  <c r="A3" i="1"/>
  <c r="E8" i="1" l="1"/>
  <c r="A6" i="1"/>
  <c r="A22" i="1"/>
  <c r="A23" i="1"/>
  <c r="A21" i="1"/>
  <c r="A20" i="1"/>
  <c r="A8" i="1"/>
  <c r="A7" i="1"/>
</calcChain>
</file>

<file path=xl/sharedStrings.xml><?xml version="1.0" encoding="utf-8"?>
<sst xmlns="http://schemas.openxmlformats.org/spreadsheetml/2006/main" count="56" uniqueCount="52">
  <si>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</si>
  <si>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</si>
  <si>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</si>
  <si>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</si>
  <si>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</si>
  <si>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</si>
  <si>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</si>
  <si>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</si>
  <si>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</si>
  <si>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</si>
  <si>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</si>
  <si>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</si>
  <si>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</si>
  <si>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</si>
  <si>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</si>
  <si>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</si>
  <si>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</si>
  <si>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</si>
  <si>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</si>
  <si>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</si>
  <si>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</si>
  <si>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</si>
  <si>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</si>
  <si>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</si>
  <si>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</si>
  <si>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</si>
  <si>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</si>
  <si>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</si>
  <si>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</si>
  <si>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</si>
  <si>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</si>
  <si>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</si>
  <si>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</si>
  <si>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</si>
  <si>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</si>
  <si>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</si>
  <si>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</si>
  <si>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</si>
  <si>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</si>
  <si>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</si>
  <si>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DISPENSA ELETRÔNICA Nº 022/2025</t>
  </si>
  <si>
    <t>PROCESSO ADMINISTRATIVO N° 0903/2025 de 19/02/2025</t>
  </si>
  <si>
    <t>CONTRATAÇÃO DE SERVIÇO DE HOSPEDAGEM EM HOTEL</t>
  </si>
  <si>
    <t>PERÍODO DE PROPOSTAS: de 24/03/2025 até 27/03/2025 às 08:00hs</t>
  </si>
  <si>
    <t>PERÍODO DE LANCES: 27/03/2025 as 08:00 hs até 27/03/2025 as 14:00 hs</t>
  </si>
  <si>
    <t xml:space="preserve">1901.08 122 0033 2.284 3390 39 00000 </t>
  </si>
  <si>
    <t>HOSPEDAGEM, COM NO MÍNIMO 3 ESTRELAS E COM CAFÉ DA MANHÃ INCLUSO, EM QUARTO DUPLO, LOCALIZADO A UMA DISTÂNCIA MÁXIMA DE 5 KM DO LOCAL DO EVENTO SUAS 360 QUE SERÁ REALIZADO NA AV. AMAZONA 6200, GAMELEIRA, BELO HORIZONTE-MG, COM CHECK-IN 22/04/25 E CHECK-OUT EM 25/04/25</t>
  </si>
  <si>
    <t>HOSPEDAGEM, COM NO MÍNIMO 3 ESTRELAS E COM CAFÉ DA MANHÃ INCLUSO, EM QUARTO TRIPLO, LOCALIZADO A UMA DISTÂNCIA MÁXIMA DE 5 KM DO LOCAL DO EVENTO SUAS 360 QUE SERÁ REALIZADO NA AV. AMAZONA 6200, GAMELEIRA, BELO HORIZONTE-MG, COM CHECK-IN 22/04/25 E CHECK-OUT EM 25/04/25</t>
  </si>
  <si>
    <t>DIARIA</t>
  </si>
  <si>
    <t>O pagamento do objeto de que trata a DISPENSA ELETRÔNICA 022/2025, e consequente contrato serão efetuados pela Tesouraria da SMDS nos termos do Art. 7 da Instrução Normativa SEGES/ME nº 77, de 2022.</t>
  </si>
  <si>
    <t>MENOR PREÇO POR ITEM</t>
  </si>
  <si>
    <t>Valor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</si>
</sst>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0903/2025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4"/>
  <sheetViews>
    <sheetView tabSelected="1" zoomScale="130" zoomScaleNormal="130" zoomScaleSheetLayoutView="100" workbookViewId="0">
      <selection activeCell="K14" sqref="K14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022/2025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24/03/2025 até 27/03/2025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27/03/2025 as 08:00 hs até 27/03/2025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CONTRATAÇÃO DE SERVIÇO DE HOSPEDAGEM EM HOTEL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0903/2025 de 19/02/2025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 POR ITEM</v>
      </c>
      <c r="B8" s="47"/>
      <c r="C8" s="62" t="s">
        <v>27</v>
      </c>
      <c r="D8" s="62"/>
      <c r="E8" s="63">
        <f>Dados!B9</f>
        <v>3179.19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50.3" customHeight="1" x14ac:dyDescent="0.2">
      <c r="A15" s="59">
        <v>1</v>
      </c>
      <c r="B15" s="61" t="s">
        <v>46</v>
      </c>
      <c r="C15" s="30" t="s">
        <v>48</v>
      </c>
      <c r="D15" s="44">
        <v>3</v>
      </c>
      <c r="E15" s="46">
        <v>480.89</v>
      </c>
      <c r="F15" s="56"/>
      <c r="G15" s="31" t="str">
        <f>IF(F15="","",IF(ISTEXT(F15),"NC",F15*D15))</f>
        <v/>
      </c>
      <c r="H15" s="36"/>
      <c r="K15" s="7"/>
    </row>
    <row r="16" spans="1:11" s="8" customFormat="1" ht="46.9" customHeight="1" x14ac:dyDescent="0.2">
      <c r="A16" s="59">
        <v>2</v>
      </c>
      <c r="B16" s="61" t="s">
        <v>47</v>
      </c>
      <c r="C16" s="30" t="s">
        <v>48</v>
      </c>
      <c r="D16" s="44">
        <v>3</v>
      </c>
      <c r="E16" s="46">
        <v>578.84</v>
      </c>
      <c r="F16" s="56"/>
      <c r="G16" s="31" t="str">
        <f>IF(F16="","",IF(ISTEXT(F16),"NC",F16*D16))</f>
        <v/>
      </c>
      <c r="H16" s="36"/>
      <c r="K16" s="7"/>
    </row>
    <row r="17" spans="1:8" s="25" customFormat="1" ht="8.85" x14ac:dyDescent="0.2">
      <c r="A17" s="32"/>
      <c r="E17" s="42"/>
      <c r="F17" s="69" t="s">
        <v>51</v>
      </c>
      <c r="G17" s="70"/>
      <c r="H17" s="37"/>
    </row>
    <row r="18" spans="1:8" ht="14.3" customHeight="1" x14ac:dyDescent="0.2">
      <c r="F18" s="71">
        <f>SUM(G15:G16)</f>
        <v>0</v>
      </c>
      <c r="G18" s="72"/>
      <c r="H18" s="38"/>
    </row>
    <row r="19" spans="1:8" ht="10.9" customHeight="1" x14ac:dyDescent="0.2">
      <c r="G19" s="12"/>
      <c r="H19" s="38"/>
    </row>
    <row r="20" spans="1:8" s="33" customFormat="1" ht="8.85" x14ac:dyDescent="0.2">
      <c r="A20" s="66" t="str">
        <f>" - "&amp;Dados!B20</f>
        <v xml:space="preserve"> - A execução do objeto da presente licitação será realizada junto a Secretaria obedecendo, na íntegra, ao detalhamento do termo de referência (ANEXO II).</v>
      </c>
      <c r="B20" s="66"/>
      <c r="C20" s="66"/>
      <c r="D20" s="66"/>
      <c r="E20" s="66"/>
      <c r="F20" s="66"/>
      <c r="G20" s="66"/>
      <c r="H20" s="39"/>
    </row>
    <row r="21" spans="1:8" s="33" customFormat="1" ht="8.85" x14ac:dyDescent="0.2">
      <c r="A21" s="66" t="str">
        <f>" - "&amp;Dados!B21</f>
        <v xml:space="preserve"> - A administração rejeitará, no todo ou em parte, o fornecimento executado em desacordo com os termos do Edital e seus anexos.</v>
      </c>
      <c r="B21" s="66"/>
      <c r="C21" s="66"/>
      <c r="D21" s="66"/>
      <c r="E21" s="66"/>
      <c r="F21" s="66"/>
      <c r="G21" s="66"/>
      <c r="H21" s="39"/>
    </row>
    <row r="22" spans="1:8" s="33" customFormat="1" ht="21.25" customHeight="1" x14ac:dyDescent="0.2">
      <c r="A22" s="66" t="str">
        <f>" - "&amp;Dados!B22</f>
        <v xml:space="preserve"> - O pagamento do objeto de que trata a DISPENSA ELETRÔNICA 022/2025, e consequente contrato serão efetuados pela Tesouraria da SMDS nos termos do Art. 7 da Instrução Normativa SEGES/ME nº 77, de 2022.</v>
      </c>
      <c r="B22" s="66"/>
      <c r="C22" s="66"/>
      <c r="D22" s="66"/>
      <c r="E22" s="66"/>
      <c r="F22" s="66"/>
      <c r="G22" s="66"/>
      <c r="H22" s="39"/>
    </row>
    <row r="23" spans="1:8" s="25" customFormat="1" ht="8.85" x14ac:dyDescent="0.2">
      <c r="A23" s="66" t="str">
        <f>" - "&amp;Dados!B23</f>
        <v xml:space="preserve"> - Proposta válida por 60 (sessenta) dias</v>
      </c>
      <c r="B23" s="66"/>
      <c r="C23" s="66"/>
      <c r="D23" s="66"/>
      <c r="E23" s="66"/>
      <c r="F23" s="66"/>
      <c r="G23" s="66"/>
      <c r="H23" s="37"/>
    </row>
    <row r="24" spans="1:8" x14ac:dyDescent="0.2">
      <c r="H24" s="40"/>
    </row>
    <row r="25" spans="1:8" x14ac:dyDescent="0.2">
      <c r="H25" s="40"/>
    </row>
    <row r="26" spans="1:8" x14ac:dyDescent="0.2">
      <c r="H26" s="40"/>
    </row>
    <row r="27" spans="1:8" x14ac:dyDescent="0.2">
      <c r="H27" s="40"/>
    </row>
    <row r="28" spans="1:8" x14ac:dyDescent="0.2">
      <c r="H28" s="40"/>
    </row>
    <row r="29" spans="1:8" x14ac:dyDescent="0.2">
      <c r="H29" s="40"/>
    </row>
    <row r="30" spans="1:8" ht="12.75" customHeight="1" x14ac:dyDescent="0.2">
      <c r="B30" s="1"/>
      <c r="G30" s="1"/>
    </row>
    <row r="31" spans="1:8" x14ac:dyDescent="0.2">
      <c r="B31" s="1"/>
      <c r="G31" s="1"/>
    </row>
    <row r="32" spans="1:8" x14ac:dyDescent="0.2">
      <c r="B32" s="1"/>
      <c r="G32" s="1"/>
    </row>
    <row r="33" spans="2:7" x14ac:dyDescent="0.2">
      <c r="B33" s="1"/>
      <c r="G33" s="1"/>
    </row>
    <row r="34" spans="2:7" x14ac:dyDescent="0.2">
      <c r="B34" s="1"/>
      <c r="G34" s="1"/>
    </row>
  </sheetData>
  <sheetProtection password="CE28" sheet="1" objects="1" scenarios="1"/>
  <autoFilter ref="A13:G23"/>
  <mergeCells count="17">
    <mergeCell ref="A20:G20"/>
    <mergeCell ref="A21:G21"/>
    <mergeCell ref="A22:G22"/>
    <mergeCell ref="B10:G10"/>
    <mergeCell ref="A23:G23"/>
    <mergeCell ref="B11:G11"/>
    <mergeCell ref="F17:G17"/>
    <mergeCell ref="F18:G18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6">
    <cfRule type="cellIs" dxfId="7" priority="12" stopIfTrue="1" operator="equal">
      <formula>""</formula>
    </cfRule>
  </conditionalFormatting>
  <conditionalFormatting sqref="F17">
    <cfRule type="expression" dxfId="6" priority="2" stopIfTrue="1">
      <formula>IF($J17="Empate",IF(H17=1,TRUE(),FALSE()),FALSE())</formula>
    </cfRule>
    <cfRule type="expression" dxfId="5" priority="3" stopIfTrue="1">
      <formula>IF(H17="&gt;",FALSE(),IF(H17&gt;0,TRUE(),FALSE()))</formula>
    </cfRule>
    <cfRule type="expression" dxfId="4" priority="4" stopIfTrue="1">
      <formula>IF(H17="&gt;",TRUE(),FALSE())</formula>
    </cfRule>
  </conditionalFormatting>
  <conditionalFormatting sqref="F18">
    <cfRule type="expression" dxfId="3" priority="5" stopIfTrue="1">
      <formula>IF($J17="OK",IF(H17=1,TRUE(),FALSE()),FALSE())</formula>
    </cfRule>
    <cfRule type="expression" dxfId="2" priority="6" stopIfTrue="1">
      <formula>IF($J17="Empate",IF(H17=1,TRUE(),FALSE()),FALSE())</formula>
    </cfRule>
    <cfRule type="expression" dxfId="1" priority="7" stopIfTrue="1">
      <formula>IF($J17="Empate",IF(H17=2,TRUE(),FALSE()),FALSE())</formula>
    </cfRule>
  </conditionalFormatting>
  <conditionalFormatting sqref="G15:G16">
    <cfRule type="expression" dxfId="0" priority="26" stopIfTrue="1">
      <formula>IF(ISTEXT(F15),FALSE(),IF(F15&gt;E15,TRUE(),FALSE()))</formula>
    </cfRule>
  </conditionalFormatting>
  <conditionalFormatting sqref="D16">
    <cfRule type="expression" priority="1" stopIfTrue="1">
      <formula>$A16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C19" sqref="C19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40</v>
      </c>
      <c r="E1" s="4"/>
      <c r="F1" s="4"/>
      <c r="G1" s="4"/>
    </row>
    <row r="2" spans="1:7" x14ac:dyDescent="0.2">
      <c r="A2" s="15" t="s">
        <v>9</v>
      </c>
      <c r="B2" s="53" t="s">
        <v>41</v>
      </c>
      <c r="E2" s="4"/>
      <c r="F2" s="4"/>
      <c r="G2" s="4"/>
    </row>
    <row r="3" spans="1:7" x14ac:dyDescent="0.2">
      <c r="A3" s="15" t="s">
        <v>10</v>
      </c>
      <c r="B3" s="53" t="s">
        <v>42</v>
      </c>
      <c r="C3" s="5"/>
      <c r="E3" s="49"/>
      <c r="F3" s="4"/>
      <c r="G3" s="4"/>
    </row>
    <row r="4" spans="1:7" x14ac:dyDescent="0.2">
      <c r="A4" s="15" t="s">
        <v>11</v>
      </c>
      <c r="B4" s="53" t="s">
        <v>43</v>
      </c>
      <c r="C4" s="5"/>
      <c r="E4" s="49"/>
      <c r="F4" s="4"/>
      <c r="G4" s="4"/>
    </row>
    <row r="5" spans="1:7" x14ac:dyDescent="0.2">
      <c r="A5" s="15"/>
      <c r="B5" s="53" t="s">
        <v>44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50</v>
      </c>
      <c r="C8" s="5"/>
      <c r="E8" s="49"/>
      <c r="F8" s="4"/>
      <c r="G8" s="4"/>
    </row>
    <row r="9" spans="1:7" x14ac:dyDescent="0.2">
      <c r="A9" s="23" t="s">
        <v>22</v>
      </c>
      <c r="B9" s="43">
        <v>3179.19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x14ac:dyDescent="0.2">
      <c r="A19" s="20" t="s">
        <v>21</v>
      </c>
      <c r="B19" s="55" t="s">
        <v>45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49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2025-03-24T13:32:19Z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