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Preços'!$B$13:$H$24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1" l="1"/>
  <c r="H15" i="1" l="1"/>
  <c r="H16" i="1" l="1"/>
  <c r="B5" i="1" l="1"/>
  <c r="B4" i="1"/>
  <c r="B3" i="1"/>
  <c r="F8" i="1" l="1"/>
  <c r="G18" i="1"/>
  <c r="B6" i="1"/>
  <c r="B22" i="1"/>
  <c r="B24" i="1"/>
  <c r="B21" i="1"/>
  <c r="B20" i="1"/>
  <c r="B8" i="1"/>
  <c r="B7" i="1"/>
</calcChain>
</file>

<file path=xl/sharedStrings.xml><?xml version="1.0" encoding="utf-8"?>
<sst xmlns="http://schemas.openxmlformats.org/spreadsheetml/2006/main" count="59" uniqueCount="55">
  <si>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</si>
  <si>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</si>
  <si>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</si>
  <si>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</si>
  <si>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</si>
  <si>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</si>
  <si>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</si>
  <si>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</si>
  <si>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</si>
  <si>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</si>
  <si>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</si>
  <si>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</si>
  <si>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</si>
  <si>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</si>
  <si>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</si>
  <si>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</si>
  <si>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</si>
  <si>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</si>
  <si>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</si>
  <si>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</si>
  <si>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</si>
  <si>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</si>
  <si>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</si>
  <si>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</si>
  <si>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</si>
  <si>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</si>
  <si>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</si>
  <si>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</si>
  <si>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</si>
  <si>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</si>
  <si>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</si>
  <si>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</si>
  <si>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</si>
  <si>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</si>
  <si>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</si>
  <si>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</si>
  <si>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</si>
  <si>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</si>
  <si>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</si>
  <si>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LOTE</t>
  </si>
  <si>
    <t>MENOR PREÇO GLOBAL</t>
  </si>
  <si>
    <t>HORAS TÉCNICAS DE MANUTENÇÃO E REPARO EM IMPRESSORAS, COPIADORAS, NOBREAKS E SCANERS</t>
  </si>
  <si>
    <t>FORNECIMENTO DE PEÇAS PARA MANUTENÇÃO E REPARO EM IMPRESSORAS, COPIADORAS, NOBREAKS E SCANERS</t>
  </si>
  <si>
    <t>PEÇAS</t>
  </si>
  <si>
    <t>HORA</t>
  </si>
  <si>
    <t>DISPENSA ELETRÔNICA Nº 018/2025</t>
  </si>
  <si>
    <t>PROCESSO ADMINISTRATIVO N° 0892/2025 de 18/02/2025</t>
  </si>
  <si>
    <t>Eventual Contratação de Manutenção de Impressoras, Copiadoras, Nobreaks e Scanners</t>
  </si>
  <si>
    <t>Sec. Administração</t>
  </si>
  <si>
    <t>O pagamento do objeto de que trata a DISPENSA ELETRÔNICA 018/2025, e consequente contrato serão efetuados pela Tesouraria da PMS nos termos do Art. 7 da Instrução Normativa SEGES/ME nº 77, de 2022.</t>
  </si>
  <si>
    <t>Prazo do Registro de Preços: 12 meses</t>
  </si>
  <si>
    <t xml:space="preserve">Informamos que o item 02 será para fornecimento de eventuais peças, as quais o licitante vencedor deverá apresentar relação das mesmas para o reparo através do diagnóstico individual de cada equipamento analisado conforme demanda, e os valores apresentados para reposição de cada peça deverão obedecer aos critérios do termo de referência (conforme os itens 4.11.1 e 4.13 respectivamente). Informamos aos licitantes que o valor do item 02 não poderá ser alterado na PROPOSTA FINAL, pois este representa o valor máximo que será contratado para as peças necessárias, que serão empenhados até o limite de R$ 10.000,00 (obedecendo aos critérios do Sistema de Registro de Preços para 12 meses). </t>
  </si>
  <si>
    <t>1400 04 122 0009 2.020 - 33903900000 – 170400000000</t>
  </si>
  <si>
    <t>PERÍODO DE PROPOSTAS: de 12/03/2025 até 17/03/2025 às 08:00hs</t>
  </si>
  <si>
    <t>PERÍODO DE LANCES: 17/03/2025 as 08:00 hs até 17/03/2025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</si>
</sst>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  <border>
      <left/>
      <right style="hair">
        <color indexed="23"/>
      </right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169" fontId="8" fillId="0" borderId="2" xfId="0" applyNumberFormat="1" applyFont="1" applyBorder="1" applyAlignment="1" applyProtection="1">
      <alignment horizontal="center" vertical="center"/>
    </xf>
    <xf numFmtId="168" fontId="7" fillId="0" borderId="7" xfId="0" applyNumberFormat="1" applyFont="1" applyBorder="1" applyAlignment="1" applyProtection="1">
      <alignment horizontal="center" vertical="center" wrapText="1"/>
      <protection hidden="1"/>
    </xf>
    <xf numFmtId="168" fontId="7" fillId="0" borderId="11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466725</xdr:colOff>
      <xdr:row>0</xdr:row>
      <xdr:rowOff>0</xdr:rowOff>
    </xdr:from>
    <xdr:to>
      <xdr:col>4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103130</xdr:colOff>
      <xdr:row>0</xdr:row>
      <xdr:rowOff>137366</xdr:rowOff>
    </xdr:from>
    <xdr:to>
      <xdr:col>7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776657" y="137366"/>
          <a:ext cx="1844796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0892/2025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L35"/>
  <sheetViews>
    <sheetView tabSelected="1" zoomScale="130" zoomScaleNormal="130" zoomScaleSheetLayoutView="100" workbookViewId="0">
      <selection activeCell="K14" sqref="K14"/>
    </sheetView>
  </sheetViews>
  <sheetFormatPr defaultColWidth="9.125" defaultRowHeight="12.9" x14ac:dyDescent="0.2"/>
  <cols>
    <col min="1" max="1" width="5.125" style="2" customWidth="1"/>
    <col min="2" max="2" width="4.625" style="1" customWidth="1"/>
    <col min="3" max="3" width="56.25" style="2" customWidth="1"/>
    <col min="4" max="4" width="8.25" style="1" customWidth="1"/>
    <col min="5" max="5" width="8" style="1" customWidth="1"/>
    <col min="6" max="7" width="10.125" style="12" customWidth="1"/>
    <col min="8" max="8" width="10.125" style="11" customWidth="1"/>
    <col min="9" max="9" width="11.875" style="35" customWidth="1"/>
    <col min="10" max="10" width="11.625" style="2" customWidth="1"/>
    <col min="11" max="16" width="9.125" style="2"/>
    <col min="17" max="17" width="10" style="2" bestFit="1" customWidth="1"/>
    <col min="18" max="16384" width="9.125" style="2"/>
  </cols>
  <sheetData>
    <row r="1" spans="1:12" ht="58.75" customHeight="1" x14ac:dyDescent="0.2">
      <c r="I1" s="34"/>
    </row>
    <row r="2" spans="1:12" x14ac:dyDescent="0.2">
      <c r="B2" s="67" t="s">
        <v>18</v>
      </c>
      <c r="C2" s="67"/>
      <c r="D2" s="67"/>
      <c r="E2" s="67"/>
      <c r="F2" s="67"/>
      <c r="G2" s="67"/>
      <c r="H2" s="67"/>
    </row>
    <row r="3" spans="1:12" x14ac:dyDescent="0.2">
      <c r="B3" s="67" t="str">
        <f>UPPER(Dados!B1)</f>
        <v>DISPENSA ELETRÔNICA Nº 018/2025</v>
      </c>
      <c r="C3" s="67"/>
      <c r="D3" s="67"/>
      <c r="E3" s="67"/>
      <c r="F3" s="67"/>
      <c r="G3" s="67"/>
      <c r="H3" s="67"/>
    </row>
    <row r="4" spans="1:12" x14ac:dyDescent="0.2">
      <c r="B4" s="65" t="str">
        <f>Dados!B4</f>
        <v>PERÍODO DE PROPOSTAS: de 12/03/2025 até 17/03/2025 às 08:00hs</v>
      </c>
      <c r="C4" s="65"/>
      <c r="D4" s="65"/>
      <c r="E4" s="65"/>
      <c r="F4" s="65"/>
      <c r="G4" s="65"/>
      <c r="H4" s="65"/>
    </row>
    <row r="5" spans="1:12" x14ac:dyDescent="0.2">
      <c r="B5" s="65" t="str">
        <f>Dados!B5</f>
        <v>PERÍODO DE LANCES: 17/03/2025 as 08:00 hs até 17/03/2025 as 14:00 hs</v>
      </c>
      <c r="C5" s="65"/>
      <c r="D5" s="65"/>
      <c r="E5" s="65"/>
      <c r="F5" s="65"/>
      <c r="G5" s="65"/>
      <c r="H5" s="65"/>
    </row>
    <row r="6" spans="1:12" ht="12.25" customHeight="1" x14ac:dyDescent="0.2">
      <c r="B6" s="68" t="str">
        <f>Dados!B3</f>
        <v>Eventual Contratação de Manutenção de Impressoras, Copiadoras, Nobreaks e Scanners</v>
      </c>
      <c r="C6" s="68"/>
      <c r="D6" s="68"/>
      <c r="E6" s="68"/>
      <c r="F6" s="68"/>
      <c r="G6" s="68"/>
      <c r="H6" s="68"/>
    </row>
    <row r="7" spans="1:12" x14ac:dyDescent="0.2">
      <c r="B7" s="67" t="str">
        <f>Dados!B2</f>
        <v>PROCESSO ADMINISTRATIVO N° 0892/2025 de 18/02/2025</v>
      </c>
      <c r="C7" s="67"/>
      <c r="D7" s="67"/>
      <c r="E7" s="67"/>
      <c r="F7" s="67"/>
      <c r="G7" s="67"/>
      <c r="H7" s="67"/>
    </row>
    <row r="8" spans="1:12" x14ac:dyDescent="0.2">
      <c r="B8" s="47" t="str">
        <f>Dados!B8</f>
        <v>MENOR PREÇO GLOBAL</v>
      </c>
      <c r="C8" s="47"/>
      <c r="D8" s="65" t="s">
        <v>28</v>
      </c>
      <c r="E8" s="65"/>
      <c r="F8" s="66">
        <f>Dados!B9</f>
        <v>34202</v>
      </c>
      <c r="G8" s="66"/>
      <c r="H8" s="47"/>
    </row>
    <row r="9" spans="1:12" ht="2.25" customHeight="1" x14ac:dyDescent="0.2">
      <c r="B9" s="6"/>
      <c r="C9" s="6"/>
      <c r="D9" s="6"/>
      <c r="E9" s="6"/>
      <c r="F9" s="13"/>
      <c r="G9" s="13"/>
      <c r="H9" s="10"/>
    </row>
    <row r="10" spans="1:12" s="8" customFormat="1" ht="12.25" customHeight="1" x14ac:dyDescent="0.2">
      <c r="B10" s="14" t="s">
        <v>0</v>
      </c>
      <c r="C10" s="70"/>
      <c r="D10" s="70"/>
      <c r="E10" s="70"/>
      <c r="F10" s="70"/>
      <c r="G10" s="70"/>
      <c r="H10" s="70"/>
      <c r="I10" s="36"/>
    </row>
    <row r="11" spans="1:12" s="8" customFormat="1" ht="12.25" customHeight="1" x14ac:dyDescent="0.2">
      <c r="B11" s="14" t="s">
        <v>1</v>
      </c>
      <c r="C11" s="71"/>
      <c r="D11" s="71"/>
      <c r="E11" s="71"/>
      <c r="F11" s="71"/>
      <c r="G11" s="71"/>
      <c r="H11" s="71"/>
      <c r="I11" s="36"/>
    </row>
    <row r="12" spans="1:12" s="8" customFormat="1" ht="12.25" customHeight="1" x14ac:dyDescent="0.2">
      <c r="B12" s="14" t="s">
        <v>2</v>
      </c>
      <c r="C12" s="57"/>
      <c r="D12" s="24" t="s">
        <v>7</v>
      </c>
      <c r="E12" s="76"/>
      <c r="F12" s="76"/>
      <c r="G12" s="76"/>
      <c r="H12" s="76"/>
      <c r="I12" s="36"/>
    </row>
    <row r="13" spans="1:12" ht="4.75" customHeight="1" x14ac:dyDescent="0.2">
      <c r="B13" s="3"/>
      <c r="C13" s="26"/>
      <c r="D13" s="26"/>
      <c r="E13" s="26"/>
      <c r="F13" s="45"/>
      <c r="G13" s="27"/>
      <c r="H13" s="28"/>
    </row>
    <row r="14" spans="1:12" s="8" customFormat="1" ht="21.75" x14ac:dyDescent="0.2">
      <c r="A14" s="29" t="s">
        <v>39</v>
      </c>
      <c r="B14" s="29" t="s">
        <v>38</v>
      </c>
      <c r="C14" s="29" t="s">
        <v>3</v>
      </c>
      <c r="D14" s="29" t="s">
        <v>4</v>
      </c>
      <c r="E14" s="29" t="s">
        <v>5</v>
      </c>
      <c r="F14" s="41" t="s">
        <v>24</v>
      </c>
      <c r="G14" s="41" t="s">
        <v>25</v>
      </c>
      <c r="H14" s="29" t="s">
        <v>6</v>
      </c>
      <c r="I14" s="36"/>
    </row>
    <row r="15" spans="1:12" s="8" customFormat="1" ht="34.65" customHeight="1" x14ac:dyDescent="0.2">
      <c r="A15" s="63">
        <v>1</v>
      </c>
      <c r="B15" s="59">
        <v>1</v>
      </c>
      <c r="C15" s="61" t="s">
        <v>41</v>
      </c>
      <c r="D15" s="30" t="s">
        <v>44</v>
      </c>
      <c r="E15" s="44">
        <v>200</v>
      </c>
      <c r="F15" s="46">
        <v>121.01</v>
      </c>
      <c r="G15" s="56"/>
      <c r="H15" s="31" t="str">
        <f>IF(G15="","",IF(ISTEXT(G15),"NC",G15*E15))</f>
        <v/>
      </c>
      <c r="I15" s="36"/>
      <c r="L15" s="7"/>
    </row>
    <row r="16" spans="1:12" s="8" customFormat="1" ht="36.700000000000003" customHeight="1" x14ac:dyDescent="0.2">
      <c r="A16" s="64"/>
      <c r="B16" s="59">
        <v>2</v>
      </c>
      <c r="C16" s="61" t="s">
        <v>42</v>
      </c>
      <c r="D16" s="30" t="s">
        <v>43</v>
      </c>
      <c r="E16" s="44" t="s">
        <v>43</v>
      </c>
      <c r="F16" s="46">
        <v>10000</v>
      </c>
      <c r="G16" s="62">
        <v>10000</v>
      </c>
      <c r="H16" s="31">
        <f>G16</f>
        <v>10000</v>
      </c>
      <c r="I16" s="36"/>
      <c r="L16" s="7"/>
    </row>
    <row r="17" spans="2:9" s="25" customFormat="1" ht="8.85" x14ac:dyDescent="0.2">
      <c r="B17" s="32"/>
      <c r="F17" s="42"/>
      <c r="G17" s="72" t="s">
        <v>26</v>
      </c>
      <c r="H17" s="73"/>
      <c r="I17" s="37"/>
    </row>
    <row r="18" spans="2:9" ht="14.3" customHeight="1" x14ac:dyDescent="0.2">
      <c r="G18" s="74">
        <f>SUM(H15:H16)</f>
        <v>10000</v>
      </c>
      <c r="H18" s="75"/>
      <c r="I18" s="38"/>
    </row>
    <row r="19" spans="2:9" ht="10.9" customHeight="1" x14ac:dyDescent="0.2">
      <c r="H19" s="12"/>
      <c r="I19" s="38"/>
    </row>
    <row r="20" spans="2:9" s="33" customFormat="1" ht="8.85" x14ac:dyDescent="0.2">
      <c r="B20" s="69" t="str">
        <f>" - "&amp;Dados!B20</f>
        <v xml:space="preserve"> - A execução do objeto da presente licitação será realizada junto a Secretaria obedecendo, na íntegra, ao detalhamento do termo de referência (ANEXO II).</v>
      </c>
      <c r="C20" s="69"/>
      <c r="D20" s="69"/>
      <c r="E20" s="69"/>
      <c r="F20" s="69"/>
      <c r="G20" s="69"/>
      <c r="H20" s="69"/>
      <c r="I20" s="39"/>
    </row>
    <row r="21" spans="2:9" s="33" customFormat="1" ht="8.85" x14ac:dyDescent="0.2">
      <c r="B21" s="69" t="str">
        <f>" - "&amp;Dados!B21</f>
        <v xml:space="preserve"> - A administração rejeitará, no todo ou em parte, o fornecimento executado em desacordo com os termos do Edital e seus anexos.</v>
      </c>
      <c r="C21" s="69"/>
      <c r="D21" s="69"/>
      <c r="E21" s="69"/>
      <c r="F21" s="69"/>
      <c r="G21" s="69"/>
      <c r="H21" s="69"/>
      <c r="I21" s="39"/>
    </row>
    <row r="22" spans="2:9" s="33" customFormat="1" ht="21.25" customHeight="1" x14ac:dyDescent="0.2">
      <c r="B22" s="69" t="str">
        <f>" - "&amp;Dados!B22</f>
        <v xml:space="preserve"> - O pagamento do objeto de que trata a DISPENSA ELETRÔNICA 018/2025, e consequente contrato serão efetuados pela Tesouraria da PMS nos termos do Art. 7 da Instrução Normativa SEGES/ME nº 77, de 2022.</v>
      </c>
      <c r="C22" s="69"/>
      <c r="D22" s="69"/>
      <c r="E22" s="69"/>
      <c r="F22" s="69"/>
      <c r="G22" s="69"/>
      <c r="H22" s="69"/>
      <c r="I22" s="39"/>
    </row>
    <row r="23" spans="2:9" s="33" customFormat="1" ht="53.7" customHeight="1" x14ac:dyDescent="0.2">
      <c r="B23" s="69" t="str">
        <f>" - "&amp;Dados!B25</f>
        <v xml:space="preserve"> - Informamos que o item 02 será para fornecimento de eventuais peças, as quais o licitante vencedor deverá apresentar relação das mesmas para o reparo através do diagnóstico individual de cada equipamento analisado conforme demanda, e os valores apresentados para reposição de cada peça deverão obedecer aos critérios do termo de referência (conforme os itens 4.11.1 e 4.13 respectivamente). Informamos aos licitantes que o valor do item 02 não poderá ser alterado na PROPOSTA FINAL, pois este representa o valor máximo que será contratado para as peças necessárias, que serão empenhados até o limite de R$ 10.000,00 (obedecendo aos critérios do Sistema de Registro de Preços para 12 meses). </v>
      </c>
      <c r="C23" s="69"/>
      <c r="D23" s="69"/>
      <c r="E23" s="69"/>
      <c r="F23" s="69"/>
      <c r="G23" s="69"/>
      <c r="H23" s="69"/>
      <c r="I23" s="39"/>
    </row>
    <row r="24" spans="2:9" s="25" customFormat="1" ht="8.85" x14ac:dyDescent="0.2">
      <c r="B24" s="69" t="str">
        <f>" - "&amp;Dados!B23</f>
        <v xml:space="preserve"> - Proposta válida por 60 (sessenta) dias</v>
      </c>
      <c r="C24" s="69"/>
      <c r="D24" s="69"/>
      <c r="E24" s="69"/>
      <c r="F24" s="69"/>
      <c r="G24" s="69"/>
      <c r="H24" s="69"/>
      <c r="I24" s="37"/>
    </row>
    <row r="25" spans="2:9" x14ac:dyDescent="0.2">
      <c r="I25" s="40"/>
    </row>
    <row r="26" spans="2:9" x14ac:dyDescent="0.2">
      <c r="I26" s="40"/>
    </row>
    <row r="27" spans="2:9" x14ac:dyDescent="0.2">
      <c r="I27" s="40"/>
    </row>
    <row r="28" spans="2:9" x14ac:dyDescent="0.2">
      <c r="I28" s="40"/>
    </row>
    <row r="29" spans="2:9" x14ac:dyDescent="0.2">
      <c r="I29" s="40"/>
    </row>
    <row r="30" spans="2:9" x14ac:dyDescent="0.2">
      <c r="I30" s="40"/>
    </row>
    <row r="31" spans="2:9" ht="12.75" customHeight="1" x14ac:dyDescent="0.2">
      <c r="C31" s="1"/>
      <c r="H31" s="1"/>
    </row>
    <row r="32" spans="2:9" x14ac:dyDescent="0.2">
      <c r="C32" s="1"/>
      <c r="H32" s="1"/>
    </row>
    <row r="33" spans="3:8" x14ac:dyDescent="0.2">
      <c r="C33" s="1"/>
      <c r="H33" s="1"/>
    </row>
    <row r="34" spans="3:8" x14ac:dyDescent="0.2">
      <c r="C34" s="1"/>
      <c r="H34" s="1"/>
    </row>
    <row r="35" spans="3:8" x14ac:dyDescent="0.2">
      <c r="C35" s="1"/>
      <c r="H35" s="1"/>
    </row>
  </sheetData>
  <sheetProtection password="CE28" sheet="1" objects="1" scenarios="1"/>
  <autoFilter ref="B13:H24"/>
  <mergeCells count="19">
    <mergeCell ref="B20:H20"/>
    <mergeCell ref="B21:H21"/>
    <mergeCell ref="B22:H22"/>
    <mergeCell ref="C10:H10"/>
    <mergeCell ref="B24:H24"/>
    <mergeCell ref="C11:H11"/>
    <mergeCell ref="G17:H17"/>
    <mergeCell ref="G18:H18"/>
    <mergeCell ref="E12:H12"/>
    <mergeCell ref="B23:H23"/>
    <mergeCell ref="A15:A16"/>
    <mergeCell ref="D8:E8"/>
    <mergeCell ref="F8:G8"/>
    <mergeCell ref="B2:H2"/>
    <mergeCell ref="B3:H3"/>
    <mergeCell ref="B6:H6"/>
    <mergeCell ref="B7:H7"/>
    <mergeCell ref="B4:H4"/>
    <mergeCell ref="B5:H5"/>
  </mergeCells>
  <phoneticPr fontId="0" type="noConversion"/>
  <conditionalFormatting sqref="C12">
    <cfRule type="cellIs" dxfId="10" priority="8" stopIfTrue="1" operator="equal">
      <formula>$H$1</formula>
    </cfRule>
  </conditionalFormatting>
  <conditionalFormatting sqref="C10:H11">
    <cfRule type="cellIs" dxfId="9" priority="9" stopIfTrue="1" operator="equal">
      <formula>$K$1</formula>
    </cfRule>
  </conditionalFormatting>
  <conditionalFormatting sqref="E15:E16">
    <cfRule type="expression" priority="12" stopIfTrue="1">
      <formula>$B15</formula>
    </cfRule>
  </conditionalFormatting>
  <conditionalFormatting sqref="E12:H12">
    <cfRule type="cellIs" dxfId="8" priority="24" stopIfTrue="1" operator="equal">
      <formula>$F$1</formula>
    </cfRule>
  </conditionalFormatting>
  <conditionalFormatting sqref="G15:G16">
    <cfRule type="cellIs" dxfId="7" priority="11" stopIfTrue="1" operator="equal">
      <formula>""</formula>
    </cfRule>
  </conditionalFormatting>
  <conditionalFormatting sqref="G17">
    <cfRule type="expression" dxfId="6" priority="1" stopIfTrue="1">
      <formula>IF($K17="Empate",IF(I17=1,TRUE(),FALSE()),FALSE())</formula>
    </cfRule>
    <cfRule type="expression" dxfId="5" priority="2" stopIfTrue="1">
      <formula>IF(I17="&gt;",FALSE(),IF(I17&gt;0,TRUE(),FALSE()))</formula>
    </cfRule>
    <cfRule type="expression" dxfId="4" priority="3" stopIfTrue="1">
      <formula>IF(I17="&gt;",TRUE(),FALSE())</formula>
    </cfRule>
  </conditionalFormatting>
  <conditionalFormatting sqref="G18">
    <cfRule type="expression" dxfId="3" priority="4" stopIfTrue="1">
      <formula>IF($K17="OK",IF(I17=1,TRUE(),FALSE()),FALSE())</formula>
    </cfRule>
    <cfRule type="expression" dxfId="2" priority="5" stopIfTrue="1">
      <formula>IF($K17="Empate",IF(I17=1,TRUE(),FALSE()),FALSE())</formula>
    </cfRule>
    <cfRule type="expression" dxfId="1" priority="6" stopIfTrue="1">
      <formula>IF($K17="Empate",IF(I17=2,TRUE(),FALSE()),FALSE())</formula>
    </cfRule>
  </conditionalFormatting>
  <conditionalFormatting sqref="H15:H16">
    <cfRule type="expression" dxfId="0" priority="25" stopIfTrue="1">
      <formula>IF(ISTEXT(G15),FALSE(),IF(G15&gt;F15,TRUE(),FALSE()))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topLeftCell="A2" workbookViewId="0">
      <selection activeCell="B6" sqref="B6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45</v>
      </c>
      <c r="E1" s="4"/>
      <c r="F1" s="4"/>
      <c r="G1" s="4"/>
    </row>
    <row r="2" spans="1:7" x14ac:dyDescent="0.2">
      <c r="A2" s="15" t="s">
        <v>9</v>
      </c>
      <c r="B2" s="53" t="s">
        <v>46</v>
      </c>
      <c r="E2" s="4"/>
      <c r="F2" s="4"/>
      <c r="G2" s="4"/>
    </row>
    <row r="3" spans="1:7" x14ac:dyDescent="0.2">
      <c r="A3" s="15" t="s">
        <v>10</v>
      </c>
      <c r="B3" s="53" t="s">
        <v>47</v>
      </c>
      <c r="C3" s="5"/>
      <c r="E3" s="49"/>
      <c r="F3" s="4"/>
      <c r="G3" s="4"/>
    </row>
    <row r="4" spans="1:7" x14ac:dyDescent="0.2">
      <c r="A4" s="15" t="s">
        <v>11</v>
      </c>
      <c r="B4" s="53" t="s">
        <v>53</v>
      </c>
      <c r="C4" s="5"/>
      <c r="E4" s="49"/>
      <c r="F4" s="4"/>
      <c r="G4" s="4"/>
    </row>
    <row r="5" spans="1:7" x14ac:dyDescent="0.2">
      <c r="A5" s="15"/>
      <c r="B5" s="53" t="s">
        <v>54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40</v>
      </c>
      <c r="C8" s="5"/>
      <c r="E8" s="49"/>
      <c r="F8" s="4"/>
      <c r="G8" s="4"/>
    </row>
    <row r="9" spans="1:7" x14ac:dyDescent="0.2">
      <c r="A9" s="23" t="s">
        <v>22</v>
      </c>
      <c r="B9" s="43">
        <v>34202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48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52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35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34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49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27</v>
      </c>
      <c r="E23" s="4"/>
      <c r="F23" s="4"/>
      <c r="G23" s="48"/>
    </row>
    <row r="24" spans="1:256" x14ac:dyDescent="0.2">
      <c r="A24" s="19" t="s">
        <v>30</v>
      </c>
      <c r="B24" s="55" t="s">
        <v>50</v>
      </c>
      <c r="G24" s="48"/>
    </row>
    <row r="25" spans="1:256" ht="142" x14ac:dyDescent="0.2">
      <c r="B25" s="55" t="s">
        <v>51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2025-03-13T14:38:30Z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