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Preços'!$A$13:$G$38</definedName>
    <definedName name="_Hlk124412351" localSheetId="1">Dados!$B$24</definedName>
    <definedName name="_xlnm.Print_Titles" localSheetId="0">'Quadro de Preços'!$1:$14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/>
  <c r="G31"/>
  <c r="G30"/>
  <c r="G29"/>
  <c r="G28"/>
  <c r="G27"/>
  <c r="G26"/>
  <c r="G25"/>
  <c r="G24"/>
  <c r="G23"/>
  <c r="G22"/>
  <c r="G21"/>
  <c r="G20"/>
  <c r="G19"/>
  <c r="G18"/>
  <c r="G17"/>
  <c r="G16"/>
  <c r="G15"/>
  <c r="F34" l="1"/>
  <c r="A5" l="1"/>
  <c r="A4"/>
  <c r="A3"/>
  <c r="E8" l="1"/>
  <c r="A6"/>
  <c r="A37"/>
  <c r="A38"/>
  <c r="A36"/>
  <c r="A35"/>
  <c r="A8"/>
  <c r="A7"/>
</calcChain>
</file>

<file path=xl/sharedStrings.xml><?xml version="1.0" encoding="utf-8"?>
<sst xmlns="http://schemas.openxmlformats.org/spreadsheetml/2006/main" count="88" uniqueCount="68">
  <si>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</si>
  <si>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</si>
  <si>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</si>
  <si>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</si>
  <si>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</si>
  <si>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</si>
  <si>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</si>
  <si>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</si>
  <si>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</si>
  <si>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</si>
  <si>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</si>
  <si>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</si>
  <si>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</si>
  <si>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</si>
  <si>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</si>
  <si>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</si>
  <si>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</si>
  <si>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</si>
  <si>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</si>
  <si>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</si>
  <si>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</si>
  <si>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</si>
  <si>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</si>
  <si>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</si>
  <si>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</si>
  <si>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</si>
  <si>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</si>
  <si>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</si>
  <si>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</si>
  <si>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</si>
  <si>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</si>
  <si>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</si>
  <si>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</si>
  <si>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</si>
  <si>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</si>
  <si>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</si>
  <si>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</si>
  <si>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</si>
  <si>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Prazo do Contrato: Entrega imediata</t>
  </si>
  <si>
    <t>Item</t>
  </si>
  <si>
    <t>MENOR PREÇO POR ITEM</t>
  </si>
  <si>
    <t>Sec. Saude</t>
  </si>
  <si>
    <t>Seguro Veicular</t>
  </si>
  <si>
    <t>Serviço</t>
  </si>
  <si>
    <t>PROCESSO ADMINISTRATIVO N° 2841/2025 de 25/06/2025</t>
  </si>
  <si>
    <t>Prestação de serviços contratação de seguros para veículos oficiais da SMS. Seguro veículo AMAROK CD 4 x 4 SE. Ano / modelo: 2018 / 2018. Placa: LMP5D36, chassi: WV1DB42H8JA047543,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</si>
  <si>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VW / Gol 1.6, ano / modelo 2019 / 2019, placa: LMY8F19, chassi: 9BWAB45U2KT128457,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</si>
  <si>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VW / Gol 1.0 MC4, ano / modelo: 2018 / 2019. Placa: LMP7H10, chassi: 9BWAG45U0KT04062,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</si>
  <si>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VW / Gol 1.0 MC4, ano / modelo: 2018 / 2019, placa: LRJ6I81, chassi: 9BWAG45U8KT045049, combustível: ETA / Gás,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</si>
  <si>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VW/Gol 1.0 L MC4, ano / modelo:2018 / 2019, placa: LMP6J02, chassi 9BWAG45U9KT045058, combustível: ETA / Gás,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</si>
  <si>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NISSAN Versa 16 SV, ano / modelo: 2015 / 2016, placa: LSI-4714, chassi: 94DBCAN17GB111636,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</si>
  <si>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FIAT Argo Drive 1.3, ano / modelo: 2022 / 2022, placa RIZ2A81, chassi: 9BD358AFHNYL83338, combustível: ETA / Gás,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</si>
  <si>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FIAT Argo Trekking 1.3, ano / modelo: 2023 / 2024, placa: SRL2A55, chassi: 9BD358AGZRYn08270,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</si>
  <si>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FIAT Argo Trekking 1.3, ano / modelo: 2023 / 2024, placa: SQW8C11, chassi: 9BD358AGZRYN08272,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</si>
  <si>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FIAT Argo Trekking 1.3, ano / modelo: 2023 / 2024, placa: SRJ2A23, chassi: 9BD358AGZRYN03456,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</si>
  <si>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FIAT Argo Trekking 1.3, ano / modelo: 2023 / 2024, placa: SRL2A54, chassi: 9BD358AGZRYN08265,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</si>
  <si>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FIAT Ducato Mult, ano / modelo: 2018 / 2018, placa LMQ0F11, chassi: 3C6EFVEK5E126298,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</si>
  <si>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Ford Transit VER AMB3, ano / modelo: 2022 / 2023, placa: RKS8G73, chassi: WF0DTTVDXPU005048,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</si>
  <si>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Renault Master L1 VER AMB, ano / modelo: 2019 / 2020, placa: RJY0G51, chassi: 93YMAFEXALJ170173,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</si>
  <si>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FIAT Ducato Alter AMB 1, ano / modelo: 2019 / 2019, placa: RKM8B63, chassi: 3C6DFVBK1KE5460092,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</si>
  <si>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veículo Mercedes Benz 416 Alter AMB, ano / modelo: 2020 / 2021, placa: RJJ8D90, chassi: 8A907645ME194977,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</si>
  <si>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t>Prestação de serviços contratação de seguros para veículos oficiais da SMS. Seguro Renault Master P CAD, ano / modelo: 2020 / 2021, placa: RIV0J32, chassi: 93YMAFEXCMJ430878, combustível: ETA / Gas,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</si>
  <si>
    <r>
      <t xml:space="preserve">Prestação de serviços contratação de seguros para veículos oficiais da SMS. Seguro veículo VW / Gol 1.0 L MC4, ano / modelo: 2018 / 2019, placa: LTM9E61, chassi: 9BWAG45U3KT045038, combustível: </t>
    </r>
    <r>
      <rPr>
        <sz val="9"/>
        <rFont val="Arial"/>
        <family val="2"/>
      </rPr>
      <t>ETA / Gas</t>
    </r>
    <r>
      <rPr>
        <sz val="9"/>
        <color rgb="FF000000"/>
        <rFont val="Arial"/>
        <family val="2"/>
      </rPr>
      <t>, cobertura casco 100%, cobertura tabela FIPE, seguro danos materiais: mínimo de R$ 100.000,00. Seguro morte ou invalidez permanente: mínimo de R$ 5.000,00. Assistência 24 (vinte e quatro) horas, guincho e taxi (sem limite de Km). Serviço de chaveiro, reposição de vidros completos (para-brisas, vidros laterais, faróis, lanternas e retrovisores) e rastreador veicular para 12 (doze) meses.</t>
    </r>
  </si>
  <si>
    <t>DISPENSA ELETRÔNICA Nº 058/2025</t>
  </si>
  <si>
    <t>PERÍODO DE PROPOSTAS: de 09/07/2025 até 14/07/2025 às 08:00hs</t>
  </si>
  <si>
    <t>PERÍODO DE LANCES: 14/07/2025 às 08:00 hs até 14/07/2024 as 14:00 hs</t>
  </si>
  <si>
    <t>06433903900170400 ou 180110122200322.064150000</t>
  </si>
  <si>
    <t>O pagamento do objeto de que trata a DISPENSA ELETRÔNICA 058/2025, e consequente contrato serão efetuados pela Tesouraria do Fundo Municipal de Saúde nos termos do Art. 7 da Instrução Normativa SEGES/ME nº 77, de 2022.</t>
  </si>
</sst>
</file>

<file path=xl/styles.xml><?xml version="1.0" encoding="utf-8"?>
<styleSheet xmlns="http://schemas.openxmlformats.org/spreadsheetml/2006/main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5" fillId="0" borderId="0" xfId="0" applyNumberFormat="1" applyFont="1" applyAlignment="1" applyProtection="1">
      <alignment vertical="center"/>
      <protection hidden="1"/>
    </xf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168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67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2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3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8" fillId="0" borderId="2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0" fontId="16" fillId="0" borderId="0" xfId="0" applyFont="1"/>
    <xf numFmtId="0" fontId="8" fillId="7" borderId="10" xfId="0" applyFont="1" applyFill="1" applyBorder="1" applyAlignment="1" applyProtection="1">
      <alignment horizontal="center" vertical="center" wrapText="1"/>
      <protection hidden="1"/>
    </xf>
    <xf numFmtId="168" fontId="8" fillId="7" borderId="10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11" xfId="0" applyFont="1" applyBorder="1" applyAlignment="1">
      <alignment horizontal="center" vertical="center" wrapText="1"/>
    </xf>
    <xf numFmtId="168" fontId="8" fillId="0" borderId="11" xfId="0" applyNumberFormat="1" applyFont="1" applyBorder="1" applyAlignment="1" applyProtection="1">
      <alignment horizontal="center" vertical="center"/>
      <protection locked="0"/>
    </xf>
    <xf numFmtId="0" fontId="7" fillId="9" borderId="11" xfId="0" applyFont="1" applyFill="1" applyBorder="1" applyAlignment="1" applyProtection="1">
      <alignment horizontal="center" vertical="center" wrapText="1"/>
      <protection hidden="1"/>
    </xf>
    <xf numFmtId="0" fontId="17" fillId="0" borderId="12" xfId="0" applyFont="1" applyBorder="1" applyAlignment="1">
      <alignment horizontal="justify" vertical="top" wrapText="1"/>
    </xf>
    <xf numFmtId="4" fontId="18" fillId="9" borderId="1" xfId="0" applyNumberFormat="1" applyFont="1" applyFill="1" applyBorder="1" applyAlignment="1">
      <alignment horizontal="right" vertical="center"/>
    </xf>
    <xf numFmtId="4" fontId="8" fillId="9" borderId="1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2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168" fontId="9" fillId="3" borderId="5" xfId="0" applyNumberFormat="1" applyFont="1" applyFill="1" applyBorder="1" applyAlignment="1" applyProtection="1">
      <alignment horizontal="left" vertical="center" wrapText="1"/>
      <protection hidden="1"/>
    </xf>
    <xf numFmtId="168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7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0" fontId="8" fillId="0" borderId="9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Separador de milhares" xfId="2" builtinId="3"/>
  </cellStyles>
  <dxfs count="10"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colors>
    <mruColors>
      <color rgb="FF80808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4</xdr:col>
      <xdr:colOff>400082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154665</xdr:colOff>
      <xdr:row>0</xdr:row>
      <xdr:rowOff>732691</xdr:rowOff>
    </xdr:from>
    <xdr:to>
      <xdr:col>6</xdr:col>
      <xdr:colOff>583290</xdr:colOff>
      <xdr:row>6</xdr:row>
      <xdr:rowOff>65941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038543" y="732691"/>
          <a:ext cx="1822123" cy="905912"/>
          <a:chOff x="520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5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2841 / 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>
    <pageSetUpPr fitToPage="1"/>
  </sheetPr>
  <dimension ref="A1:H49"/>
  <sheetViews>
    <sheetView tabSelected="1" zoomScale="130" zoomScaleNormal="130" zoomScaleSheetLayoutView="100" workbookViewId="0">
      <selection activeCell="E15" sqref="E15:E32"/>
    </sheetView>
  </sheetViews>
  <sheetFormatPr defaultColWidth="9.125" defaultRowHeight="12.9"/>
  <cols>
    <col min="1" max="1" width="4.625" style="1" customWidth="1"/>
    <col min="2" max="2" width="49.875" style="2" customWidth="1"/>
    <col min="3" max="3" width="8.25" style="1" customWidth="1"/>
    <col min="4" max="4" width="8" style="1" customWidth="1"/>
    <col min="5" max="6" width="10.125" style="11" customWidth="1"/>
    <col min="7" max="7" width="10.125" style="10" customWidth="1"/>
    <col min="8" max="8" width="11.875" style="32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8" ht="58.75" customHeight="1">
      <c r="H1" s="31"/>
    </row>
    <row r="2" spans="1:8">
      <c r="A2" s="71" t="s">
        <v>18</v>
      </c>
      <c r="B2" s="71"/>
      <c r="C2" s="71"/>
      <c r="D2" s="71"/>
      <c r="E2" s="71"/>
      <c r="F2" s="71"/>
      <c r="G2" s="71"/>
    </row>
    <row r="3" spans="1:8">
      <c r="A3" s="71" t="str">
        <f>UPPER(Dados!B1)</f>
        <v>DISPENSA ELETRÔNICA Nº 058/2025</v>
      </c>
      <c r="B3" s="71"/>
      <c r="C3" s="71"/>
      <c r="D3" s="71"/>
      <c r="E3" s="71"/>
      <c r="F3" s="71"/>
      <c r="G3" s="71"/>
    </row>
    <row r="4" spans="1:8">
      <c r="A4" s="69" t="str">
        <f>Dados!B4</f>
        <v>PERÍODO DE PROPOSTAS: de 09/07/2025 até 14/07/2025 às 08:00hs</v>
      </c>
      <c r="B4" s="69"/>
      <c r="C4" s="69"/>
      <c r="D4" s="69"/>
      <c r="E4" s="69"/>
      <c r="F4" s="69"/>
      <c r="G4" s="69"/>
    </row>
    <row r="5" spans="1:8">
      <c r="A5" s="69" t="str">
        <f>Dados!B5</f>
        <v>PERÍODO DE LANCES: 14/07/2025 às 08:00 hs até 14/07/2024 as 14:00 hs</v>
      </c>
      <c r="B5" s="69"/>
      <c r="C5" s="69"/>
      <c r="D5" s="69"/>
      <c r="E5" s="69"/>
      <c r="F5" s="69"/>
      <c r="G5" s="69"/>
    </row>
    <row r="6" spans="1:8">
      <c r="A6" s="72" t="str">
        <f>Dados!B3</f>
        <v>Seguro Veicular</v>
      </c>
      <c r="B6" s="72"/>
      <c r="C6" s="72"/>
      <c r="D6" s="72"/>
      <c r="E6" s="72"/>
      <c r="F6" s="72"/>
      <c r="G6" s="72"/>
    </row>
    <row r="7" spans="1:8">
      <c r="A7" s="71" t="str">
        <f>Dados!B2</f>
        <v>PROCESSO ADMINISTRATIVO N° 2841/2025 de 25/06/2025</v>
      </c>
      <c r="B7" s="71"/>
      <c r="C7" s="71"/>
      <c r="D7" s="71"/>
      <c r="E7" s="71"/>
      <c r="F7" s="71"/>
      <c r="G7" s="71"/>
    </row>
    <row r="8" spans="1:8">
      <c r="A8" s="41" t="str">
        <f>Dados!B8</f>
        <v>MENOR PREÇO POR ITEM</v>
      </c>
      <c r="B8" s="41"/>
      <c r="C8" s="69" t="s">
        <v>28</v>
      </c>
      <c r="D8" s="69"/>
      <c r="E8" s="70">
        <f>Dados!B9</f>
        <v>29469.64</v>
      </c>
      <c r="F8" s="70"/>
      <c r="G8" s="41"/>
    </row>
    <row r="9" spans="1:8" ht="2.25" customHeight="1">
      <c r="A9" s="6"/>
      <c r="B9" s="6"/>
      <c r="C9" s="6"/>
      <c r="D9" s="6"/>
      <c r="E9" s="12"/>
      <c r="F9" s="12"/>
      <c r="G9" s="9"/>
    </row>
    <row r="10" spans="1:8" s="7" customFormat="1" ht="12.25" customHeight="1">
      <c r="A10" s="13" t="s">
        <v>0</v>
      </c>
      <c r="B10" s="62"/>
      <c r="C10" s="62"/>
      <c r="D10" s="62"/>
      <c r="E10" s="62"/>
      <c r="F10" s="62"/>
      <c r="G10" s="62"/>
      <c r="H10" s="33"/>
    </row>
    <row r="11" spans="1:8" s="7" customFormat="1" ht="12.25" customHeight="1">
      <c r="A11" s="13" t="s">
        <v>1</v>
      </c>
      <c r="B11" s="63"/>
      <c r="C11" s="63"/>
      <c r="D11" s="63"/>
      <c r="E11" s="63"/>
      <c r="F11" s="63"/>
      <c r="G11" s="63"/>
      <c r="H11" s="33"/>
    </row>
    <row r="12" spans="1:8" s="7" customFormat="1" ht="12.25" customHeight="1">
      <c r="A12" s="13" t="s">
        <v>2</v>
      </c>
      <c r="B12" s="50"/>
      <c r="C12" s="24" t="s">
        <v>7</v>
      </c>
      <c r="D12" s="68"/>
      <c r="E12" s="68"/>
      <c r="F12" s="68"/>
      <c r="G12" s="68"/>
      <c r="H12" s="33"/>
    </row>
    <row r="13" spans="1:8" ht="4.75" customHeight="1">
      <c r="A13" s="3"/>
      <c r="B13" s="26"/>
      <c r="C13" s="26"/>
      <c r="D13" s="26"/>
      <c r="E13" s="40"/>
      <c r="F13" s="27"/>
      <c r="G13" s="28"/>
    </row>
    <row r="14" spans="1:8" s="7" customFormat="1" ht="21.75">
      <c r="A14" s="53" t="s">
        <v>39</v>
      </c>
      <c r="B14" s="53" t="s">
        <v>3</v>
      </c>
      <c r="C14" s="53" t="s">
        <v>4</v>
      </c>
      <c r="D14" s="53" t="s">
        <v>5</v>
      </c>
      <c r="E14" s="54" t="s">
        <v>24</v>
      </c>
      <c r="F14" s="54" t="s">
        <v>25</v>
      </c>
      <c r="G14" s="53" t="s">
        <v>6</v>
      </c>
      <c r="H14" s="33"/>
    </row>
    <row r="15" spans="1:8" s="7" customFormat="1" ht="116.15" thickBot="1">
      <c r="A15" s="55">
        <v>1</v>
      </c>
      <c r="B15" s="58" t="s">
        <v>45</v>
      </c>
      <c r="C15" s="57" t="s">
        <v>43</v>
      </c>
      <c r="D15" s="57">
        <v>1</v>
      </c>
      <c r="E15" s="59">
        <v>1725.71</v>
      </c>
      <c r="F15" s="56"/>
      <c r="G15" s="60" t="str">
        <f>IF(F15="","",IF(ISTEXT(F15),"NC",F15*D15))</f>
        <v/>
      </c>
      <c r="H15" s="33"/>
    </row>
    <row r="16" spans="1:8" s="7" customFormat="1" ht="116.15" thickBot="1">
      <c r="A16" s="55">
        <v>2</v>
      </c>
      <c r="B16" s="58" t="s">
        <v>46</v>
      </c>
      <c r="C16" s="57" t="s">
        <v>43</v>
      </c>
      <c r="D16" s="57">
        <v>1</v>
      </c>
      <c r="E16" s="59">
        <v>735.56</v>
      </c>
      <c r="F16" s="56"/>
      <c r="G16" s="60" t="str">
        <f t="shared" ref="G16:G32" si="0">IF(F16="","",IF(ISTEXT(F16),"NC",F16*D16))</f>
        <v/>
      </c>
      <c r="H16" s="33"/>
    </row>
    <row r="17" spans="1:8" s="7" customFormat="1" ht="116.15" thickBot="1">
      <c r="A17" s="55">
        <v>3</v>
      </c>
      <c r="B17" s="58" t="s">
        <v>47</v>
      </c>
      <c r="C17" s="57" t="s">
        <v>43</v>
      </c>
      <c r="D17" s="57">
        <v>1</v>
      </c>
      <c r="E17" s="59">
        <v>735.56</v>
      </c>
      <c r="F17" s="56"/>
      <c r="G17" s="60" t="str">
        <f t="shared" si="0"/>
        <v/>
      </c>
      <c r="H17" s="33"/>
    </row>
    <row r="18" spans="1:8" s="7" customFormat="1" ht="116.15" thickBot="1">
      <c r="A18" s="55">
        <v>4</v>
      </c>
      <c r="B18" s="58" t="s">
        <v>48</v>
      </c>
      <c r="C18" s="57" t="s">
        <v>43</v>
      </c>
      <c r="D18" s="57">
        <v>1</v>
      </c>
      <c r="E18" s="59">
        <v>735.56</v>
      </c>
      <c r="F18" s="56"/>
      <c r="G18" s="60" t="str">
        <f t="shared" si="0"/>
        <v/>
      </c>
      <c r="H18" s="33"/>
    </row>
    <row r="19" spans="1:8" s="7" customFormat="1" ht="116.15" thickBot="1">
      <c r="A19" s="55">
        <v>5</v>
      </c>
      <c r="B19" s="58" t="s">
        <v>49</v>
      </c>
      <c r="C19" s="57" t="s">
        <v>43</v>
      </c>
      <c r="D19" s="57">
        <v>1</v>
      </c>
      <c r="E19" s="59">
        <v>735.56</v>
      </c>
      <c r="F19" s="56"/>
      <c r="G19" s="60" t="str">
        <f t="shared" si="0"/>
        <v/>
      </c>
      <c r="H19" s="33"/>
    </row>
    <row r="20" spans="1:8" s="7" customFormat="1" ht="116.15" thickBot="1">
      <c r="A20" s="55">
        <v>6</v>
      </c>
      <c r="B20" s="58" t="s">
        <v>62</v>
      </c>
      <c r="C20" s="57" t="s">
        <v>43</v>
      </c>
      <c r="D20" s="57">
        <v>1</v>
      </c>
      <c r="E20" s="59">
        <v>735.56</v>
      </c>
      <c r="F20" s="56"/>
      <c r="G20" s="60" t="str">
        <f t="shared" si="0"/>
        <v/>
      </c>
      <c r="H20" s="33"/>
    </row>
    <row r="21" spans="1:8" s="7" customFormat="1" ht="116.15" thickBot="1">
      <c r="A21" s="55">
        <v>7</v>
      </c>
      <c r="B21" s="58" t="s">
        <v>50</v>
      </c>
      <c r="C21" s="57" t="s">
        <v>43</v>
      </c>
      <c r="D21" s="57">
        <v>1</v>
      </c>
      <c r="E21" s="59">
        <v>735.56</v>
      </c>
      <c r="F21" s="56"/>
      <c r="G21" s="60" t="str">
        <f t="shared" si="0"/>
        <v/>
      </c>
      <c r="H21" s="33"/>
    </row>
    <row r="22" spans="1:8" s="7" customFormat="1" ht="116.15" thickBot="1">
      <c r="A22" s="55">
        <v>8</v>
      </c>
      <c r="B22" s="58" t="s">
        <v>51</v>
      </c>
      <c r="C22" s="57" t="s">
        <v>43</v>
      </c>
      <c r="D22" s="57">
        <v>1</v>
      </c>
      <c r="E22" s="59">
        <v>950.46</v>
      </c>
      <c r="F22" s="56"/>
      <c r="G22" s="60" t="str">
        <f t="shared" si="0"/>
        <v/>
      </c>
      <c r="H22" s="33"/>
    </row>
    <row r="23" spans="1:8" s="7" customFormat="1" ht="116.15" thickBot="1">
      <c r="A23" s="55">
        <v>9</v>
      </c>
      <c r="B23" s="58" t="s">
        <v>52</v>
      </c>
      <c r="C23" s="57" t="s">
        <v>43</v>
      </c>
      <c r="D23" s="57">
        <v>1</v>
      </c>
      <c r="E23" s="59">
        <v>950.46</v>
      </c>
      <c r="F23" s="56"/>
      <c r="G23" s="60" t="str">
        <f t="shared" si="0"/>
        <v/>
      </c>
      <c r="H23" s="33"/>
    </row>
    <row r="24" spans="1:8" s="7" customFormat="1" ht="116.15" thickBot="1">
      <c r="A24" s="55">
        <v>10</v>
      </c>
      <c r="B24" s="58" t="s">
        <v>53</v>
      </c>
      <c r="C24" s="57" t="s">
        <v>43</v>
      </c>
      <c r="D24" s="57">
        <v>1</v>
      </c>
      <c r="E24" s="59">
        <v>950.46</v>
      </c>
      <c r="F24" s="56"/>
      <c r="G24" s="60" t="str">
        <f t="shared" si="0"/>
        <v/>
      </c>
      <c r="H24" s="33"/>
    </row>
    <row r="25" spans="1:8" s="7" customFormat="1" ht="116.15" thickBot="1">
      <c r="A25" s="55">
        <v>11</v>
      </c>
      <c r="B25" s="58" t="s">
        <v>54</v>
      </c>
      <c r="C25" s="57" t="s">
        <v>43</v>
      </c>
      <c r="D25" s="57">
        <v>1</v>
      </c>
      <c r="E25" s="59">
        <v>950.46</v>
      </c>
      <c r="F25" s="56"/>
      <c r="G25" s="60" t="str">
        <f t="shared" si="0"/>
        <v/>
      </c>
      <c r="H25" s="33"/>
    </row>
    <row r="26" spans="1:8" s="7" customFormat="1" ht="116.15" thickBot="1">
      <c r="A26" s="55">
        <v>12</v>
      </c>
      <c r="B26" s="58" t="s">
        <v>55</v>
      </c>
      <c r="C26" s="57" t="s">
        <v>43</v>
      </c>
      <c r="D26" s="57">
        <v>1</v>
      </c>
      <c r="E26" s="59">
        <v>950.46</v>
      </c>
      <c r="F26" s="56"/>
      <c r="G26" s="60" t="str">
        <f t="shared" si="0"/>
        <v/>
      </c>
      <c r="H26" s="33"/>
    </row>
    <row r="27" spans="1:8" s="7" customFormat="1" ht="116.15" thickBot="1">
      <c r="A27" s="55">
        <v>13</v>
      </c>
      <c r="B27" s="58" t="s">
        <v>56</v>
      </c>
      <c r="C27" s="57" t="s">
        <v>43</v>
      </c>
      <c r="D27" s="57">
        <v>1</v>
      </c>
      <c r="E27" s="59">
        <v>1888.13</v>
      </c>
      <c r="F27" s="56"/>
      <c r="G27" s="60" t="str">
        <f t="shared" si="0"/>
        <v/>
      </c>
      <c r="H27" s="33"/>
    </row>
    <row r="28" spans="1:8" s="7" customFormat="1" ht="116.15" thickBot="1">
      <c r="A28" s="55">
        <v>14</v>
      </c>
      <c r="B28" s="58" t="s">
        <v>57</v>
      </c>
      <c r="C28" s="57" t="s">
        <v>43</v>
      </c>
      <c r="D28" s="57">
        <v>1</v>
      </c>
      <c r="E28" s="59">
        <v>3188.73</v>
      </c>
      <c r="F28" s="56"/>
      <c r="G28" s="60" t="str">
        <f t="shared" si="0"/>
        <v/>
      </c>
      <c r="H28" s="33"/>
    </row>
    <row r="29" spans="1:8" s="7" customFormat="1" ht="116.15" thickBot="1">
      <c r="A29" s="55">
        <v>15</v>
      </c>
      <c r="B29" s="58" t="s">
        <v>58</v>
      </c>
      <c r="C29" s="57" t="s">
        <v>43</v>
      </c>
      <c r="D29" s="57">
        <v>1</v>
      </c>
      <c r="E29" s="59">
        <v>3188.73</v>
      </c>
      <c r="F29" s="56"/>
      <c r="G29" s="60" t="str">
        <f t="shared" si="0"/>
        <v/>
      </c>
      <c r="H29" s="33"/>
    </row>
    <row r="30" spans="1:8" s="7" customFormat="1" ht="116.15" thickBot="1">
      <c r="A30" s="55">
        <v>16</v>
      </c>
      <c r="B30" s="58" t="s">
        <v>59</v>
      </c>
      <c r="C30" s="57" t="s">
        <v>43</v>
      </c>
      <c r="D30" s="57">
        <v>1</v>
      </c>
      <c r="E30" s="59">
        <v>3188.73</v>
      </c>
      <c r="F30" s="56"/>
      <c r="G30" s="60" t="str">
        <f t="shared" si="0"/>
        <v/>
      </c>
      <c r="H30" s="33"/>
    </row>
    <row r="31" spans="1:8" s="7" customFormat="1" ht="116.15" thickBot="1">
      <c r="A31" s="55">
        <v>17</v>
      </c>
      <c r="B31" s="58" t="s">
        <v>60</v>
      </c>
      <c r="C31" s="57" t="s">
        <v>43</v>
      </c>
      <c r="D31" s="57">
        <v>1</v>
      </c>
      <c r="E31" s="59">
        <v>3188.73</v>
      </c>
      <c r="F31" s="56"/>
      <c r="G31" s="60" t="str">
        <f t="shared" si="0"/>
        <v/>
      </c>
      <c r="H31" s="33"/>
    </row>
    <row r="32" spans="1:8" s="7" customFormat="1" ht="116.15" thickBot="1">
      <c r="A32" s="55">
        <v>18</v>
      </c>
      <c r="B32" s="58" t="s">
        <v>61</v>
      </c>
      <c r="C32" s="57" t="s">
        <v>43</v>
      </c>
      <c r="D32" s="57">
        <v>1</v>
      </c>
      <c r="E32" s="59">
        <v>3935.22</v>
      </c>
      <c r="F32" s="56"/>
      <c r="G32" s="60" t="str">
        <f t="shared" si="0"/>
        <v/>
      </c>
      <c r="H32" s="33"/>
    </row>
    <row r="33" spans="1:8" s="25" customFormat="1" ht="8.85">
      <c r="A33" s="29"/>
      <c r="E33" s="38"/>
      <c r="F33" s="64" t="s">
        <v>26</v>
      </c>
      <c r="G33" s="65"/>
      <c r="H33" s="34"/>
    </row>
    <row r="34" spans="1:8" ht="14.3" customHeight="1">
      <c r="F34" s="66" t="str">
        <f>IF(SUM(G15:G32)=0,"",SUM(G15:G32))</f>
        <v/>
      </c>
      <c r="G34" s="67"/>
      <c r="H34" s="35"/>
    </row>
    <row r="35" spans="1:8" s="30" customFormat="1" ht="8.85">
      <c r="A35" s="61" t="str">
        <f>" - "&amp;Dados!B24</f>
        <v xml:space="preserve"> - A execução do objeto da presente licitação será realizada junto a Secretaria obedecendo, na íntegra, ao detalhamento do termo de referência (ANEXO II).</v>
      </c>
      <c r="B35" s="61"/>
      <c r="C35" s="61"/>
      <c r="D35" s="61"/>
      <c r="E35" s="61"/>
      <c r="F35" s="61"/>
      <c r="G35" s="61"/>
      <c r="H35" s="36"/>
    </row>
    <row r="36" spans="1:8" s="30" customFormat="1" ht="8.85">
      <c r="A36" s="61" t="str">
        <f>" - "&amp;Dados!B25</f>
        <v xml:space="preserve"> - A administração rejeitará, no todo ou em parte, o fornecimento executado em desacordo com os termos do Edital e seus anexos.</v>
      </c>
      <c r="B36" s="61"/>
      <c r="C36" s="61"/>
      <c r="D36" s="61"/>
      <c r="E36" s="61"/>
      <c r="F36" s="61"/>
      <c r="G36" s="61"/>
      <c r="H36" s="36"/>
    </row>
    <row r="37" spans="1:8" s="30" customFormat="1" ht="21.25" customHeight="1">
      <c r="A37" s="61" t="str">
        <f>" - "&amp;Dados!B26</f>
        <v xml:space="preserve"> - O pagamento do objeto de que trata a DISPENSA ELETRÔNICA 058/2025, e consequente contrato serão efetuados pela Tesouraria do Fundo Municipal de Saúde nos termos do Art. 7 da Instrução Normativa SEGES/ME nº 77, de 2022.</v>
      </c>
      <c r="B37" s="61"/>
      <c r="C37" s="61"/>
      <c r="D37" s="61"/>
      <c r="E37" s="61"/>
      <c r="F37" s="61"/>
      <c r="G37" s="61"/>
      <c r="H37" s="36"/>
    </row>
    <row r="38" spans="1:8" s="25" customFormat="1" ht="8.85">
      <c r="A38" s="61" t="str">
        <f>" - "&amp;Dados!B27</f>
        <v xml:space="preserve"> - Proposta válida por 60 (sessenta) dias</v>
      </c>
      <c r="B38" s="61"/>
      <c r="C38" s="61"/>
      <c r="D38" s="61"/>
      <c r="E38" s="61"/>
      <c r="F38" s="61"/>
      <c r="G38" s="61"/>
      <c r="H38" s="34"/>
    </row>
    <row r="39" spans="1:8">
      <c r="H39" s="37"/>
    </row>
    <row r="40" spans="1:8">
      <c r="H40" s="37"/>
    </row>
    <row r="41" spans="1:8">
      <c r="H41" s="37"/>
    </row>
    <row r="42" spans="1:8">
      <c r="H42" s="37"/>
    </row>
    <row r="43" spans="1:8">
      <c r="H43" s="37"/>
    </row>
    <row r="44" spans="1:8">
      <c r="H44" s="37"/>
    </row>
    <row r="45" spans="1:8" ht="12.75" customHeight="1">
      <c r="B45" s="1"/>
      <c r="G45" s="1"/>
    </row>
    <row r="46" spans="1:8">
      <c r="B46" s="1"/>
      <c r="G46" s="1"/>
    </row>
    <row r="47" spans="1:8">
      <c r="B47" s="1"/>
      <c r="G47" s="1"/>
    </row>
    <row r="48" spans="1:8">
      <c r="B48" s="1"/>
      <c r="G48" s="1"/>
    </row>
    <row r="49" spans="2:7">
      <c r="B49" s="1"/>
      <c r="G49" s="1"/>
    </row>
  </sheetData>
  <autoFilter ref="A13:G38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35:G35"/>
    <mergeCell ref="A36:G36"/>
    <mergeCell ref="A37:G37"/>
    <mergeCell ref="B10:G10"/>
    <mergeCell ref="A38:G38"/>
    <mergeCell ref="B11:G11"/>
    <mergeCell ref="F33:G33"/>
    <mergeCell ref="F34:G34"/>
    <mergeCell ref="D12:G12"/>
  </mergeCells>
  <phoneticPr fontId="0" type="noConversion"/>
  <conditionalFormatting sqref="B12">
    <cfRule type="cellIs" dxfId="9" priority="9" stopIfTrue="1" operator="equal">
      <formula>$G$1</formula>
    </cfRule>
  </conditionalFormatting>
  <conditionalFormatting sqref="B10:G11">
    <cfRule type="cellIs" dxfId="8" priority="10" stopIfTrue="1" operator="equal">
      <formula>$J$1</formula>
    </cfRule>
  </conditionalFormatting>
  <conditionalFormatting sqref="D12:G12">
    <cfRule type="cellIs" dxfId="7" priority="25" stopIfTrue="1" operator="equal">
      <formula>$E$1</formula>
    </cfRule>
  </conditionalFormatting>
  <conditionalFormatting sqref="F15:F32">
    <cfRule type="cellIs" dxfId="6" priority="12" stopIfTrue="1" operator="equal">
      <formula>""</formula>
    </cfRule>
  </conditionalFormatting>
  <conditionalFormatting sqref="F33">
    <cfRule type="expression" dxfId="5" priority="2" stopIfTrue="1">
      <formula>IF($J33="Empate",IF(H33=1,TRUE(),FALSE()),FALSE())</formula>
    </cfRule>
    <cfRule type="expression" dxfId="4" priority="3" stopIfTrue="1">
      <formula>IF(H33="&gt;",FALSE(),IF(H33&gt;0,TRUE(),FALSE()))</formula>
    </cfRule>
    <cfRule type="expression" dxfId="3" priority="4" stopIfTrue="1">
      <formula>IF(H33="&gt;",TRUE(),FALSE())</formula>
    </cfRule>
  </conditionalFormatting>
  <conditionalFormatting sqref="F34">
    <cfRule type="expression" dxfId="2" priority="5" stopIfTrue="1">
      <formula>IF($J33="OK",IF(H33=1,TRUE(),FALSE()),FALSE())</formula>
    </cfRule>
    <cfRule type="expression" dxfId="1" priority="6" stopIfTrue="1">
      <formula>IF($J33="Empate",IF(H33=1,TRUE(),FALSE()),FALSE())</formula>
    </cfRule>
    <cfRule type="expression" dxfId="0" priority="7" stopIfTrue="1">
      <formula>IF($J33="Empate",IF(H33=2,TRUE(),FALSE()),FALSE())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5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:IV28"/>
  <sheetViews>
    <sheetView workbookViewId="0">
      <selection activeCell="B27" sqref="B27"/>
    </sheetView>
  </sheetViews>
  <sheetFormatPr defaultRowHeight="12.9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>
      <c r="A1" s="14" t="s">
        <v>8</v>
      </c>
      <c r="B1" s="47" t="s">
        <v>63</v>
      </c>
      <c r="E1" s="4"/>
      <c r="F1" s="4"/>
      <c r="G1" s="4"/>
    </row>
    <row r="2" spans="1:7">
      <c r="A2" s="14" t="s">
        <v>9</v>
      </c>
      <c r="B2" s="47" t="s">
        <v>44</v>
      </c>
      <c r="E2" s="4"/>
      <c r="F2" s="4"/>
      <c r="G2" s="4"/>
    </row>
    <row r="3" spans="1:7">
      <c r="A3" s="14" t="s">
        <v>10</v>
      </c>
      <c r="B3" s="52" t="s">
        <v>42</v>
      </c>
      <c r="C3" s="5"/>
      <c r="E3" s="43"/>
      <c r="F3" s="4"/>
      <c r="G3" s="4"/>
    </row>
    <row r="4" spans="1:7">
      <c r="A4" s="14" t="s">
        <v>11</v>
      </c>
      <c r="B4" s="47" t="s">
        <v>64</v>
      </c>
      <c r="C4" s="5"/>
      <c r="E4" s="43"/>
      <c r="F4" s="4"/>
      <c r="G4" s="4"/>
    </row>
    <row r="5" spans="1:7">
      <c r="A5" s="14"/>
      <c r="B5" s="47" t="s">
        <v>65</v>
      </c>
      <c r="C5" s="5"/>
      <c r="E5" s="43"/>
      <c r="F5" s="4"/>
      <c r="G5" s="4"/>
    </row>
    <row r="6" spans="1:7">
      <c r="A6" s="14" t="s">
        <v>12</v>
      </c>
      <c r="B6" s="47" t="s">
        <v>36</v>
      </c>
      <c r="C6" s="5"/>
      <c r="E6" s="43"/>
      <c r="F6" s="4"/>
      <c r="G6" s="4"/>
    </row>
    <row r="7" spans="1:7">
      <c r="A7" s="14" t="s">
        <v>29</v>
      </c>
      <c r="B7" s="48" t="s">
        <v>37</v>
      </c>
      <c r="C7" s="5"/>
      <c r="E7" s="43"/>
      <c r="F7" s="4"/>
      <c r="G7" s="4"/>
    </row>
    <row r="8" spans="1:7">
      <c r="A8" s="14" t="s">
        <v>13</v>
      </c>
      <c r="B8" s="47" t="s">
        <v>40</v>
      </c>
      <c r="C8" s="5"/>
      <c r="E8" s="43"/>
      <c r="F8" s="4"/>
      <c r="G8" s="4"/>
    </row>
    <row r="9" spans="1:7">
      <c r="A9" s="23" t="s">
        <v>22</v>
      </c>
      <c r="B9" s="39">
        <v>29469.64</v>
      </c>
      <c r="C9" s="5"/>
      <c r="E9" s="43"/>
      <c r="F9" s="4"/>
      <c r="G9" s="4"/>
    </row>
    <row r="10" spans="1:7">
      <c r="A10" s="15" t="s">
        <v>0</v>
      </c>
      <c r="E10" s="4"/>
      <c r="F10" s="4"/>
      <c r="G10" s="4"/>
    </row>
    <row r="11" spans="1:7">
      <c r="A11" s="16" t="s">
        <v>2</v>
      </c>
      <c r="E11" s="4"/>
      <c r="F11" s="4"/>
      <c r="G11" s="4"/>
    </row>
    <row r="12" spans="1:7">
      <c r="A12" s="17" t="s">
        <v>7</v>
      </c>
      <c r="E12" s="4"/>
      <c r="F12" s="4"/>
      <c r="G12" s="4"/>
    </row>
    <row r="13" spans="1:7">
      <c r="A13" s="16" t="s">
        <v>19</v>
      </c>
      <c r="E13" s="4"/>
      <c r="F13" s="4"/>
      <c r="G13" s="4"/>
    </row>
    <row r="14" spans="1:7">
      <c r="A14" s="16" t="s">
        <v>23</v>
      </c>
      <c r="E14" s="4"/>
      <c r="F14" s="4"/>
      <c r="G14" s="4"/>
    </row>
    <row r="15" spans="1:7">
      <c r="A15" s="45" t="s">
        <v>31</v>
      </c>
      <c r="E15" s="4"/>
      <c r="F15" s="4"/>
      <c r="G15" s="4"/>
    </row>
    <row r="16" spans="1:7">
      <c r="A16" s="45" t="s">
        <v>32</v>
      </c>
      <c r="E16" s="4"/>
      <c r="F16" s="4"/>
      <c r="G16" s="4"/>
    </row>
    <row r="17" spans="1:256">
      <c r="A17" s="45" t="s">
        <v>33</v>
      </c>
      <c r="B17" s="22"/>
      <c r="E17" s="22"/>
      <c r="F17" s="4"/>
      <c r="G17" s="4"/>
    </row>
    <row r="18" spans="1:256" s="21" customFormat="1">
      <c r="A18" s="20" t="s">
        <v>20</v>
      </c>
      <c r="B18" s="22" t="s">
        <v>41</v>
      </c>
      <c r="C18" s="22"/>
      <c r="D18" s="44"/>
      <c r="E18" s="44"/>
      <c r="F18" s="46"/>
      <c r="G18" s="44"/>
      <c r="H18" s="22"/>
      <c r="I18" s="22"/>
      <c r="J18" s="22"/>
      <c r="K18" s="22"/>
      <c r="L18" s="22"/>
      <c r="M18" s="22"/>
    </row>
    <row r="19" spans="1:256" s="21" customFormat="1">
      <c r="A19" s="20" t="s">
        <v>21</v>
      </c>
      <c r="B19" s="22" t="s">
        <v>66</v>
      </c>
      <c r="C19" s="22"/>
      <c r="D19" s="22"/>
      <c r="E19" s="46"/>
      <c r="F19" s="46"/>
      <c r="G19" s="46"/>
      <c r="H19" s="22"/>
      <c r="I19" s="22"/>
      <c r="J19" s="22"/>
      <c r="K19" s="22"/>
      <c r="L19" s="22"/>
      <c r="M19" s="22"/>
      <c r="IV19" s="22"/>
    </row>
    <row r="20" spans="1:256">
      <c r="B20" s="22"/>
      <c r="E20" s="4"/>
      <c r="F20" s="22"/>
      <c r="G20" s="22"/>
    </row>
    <row r="21" spans="1:256">
      <c r="B21" s="22"/>
      <c r="E21" s="42"/>
      <c r="F21" s="22"/>
      <c r="G21" s="22"/>
    </row>
    <row r="22" spans="1:256">
      <c r="E22" s="42"/>
      <c r="F22" s="42"/>
      <c r="G22" s="42"/>
    </row>
    <row r="23" spans="1:256">
      <c r="E23" s="42"/>
      <c r="F23" s="42"/>
      <c r="G23" s="42"/>
    </row>
    <row r="24" spans="1:256" ht="38.75">
      <c r="A24" s="18" t="s">
        <v>14</v>
      </c>
      <c r="B24" s="19" t="s">
        <v>35</v>
      </c>
      <c r="D24" s="51"/>
      <c r="E24" s="4"/>
      <c r="F24" s="4"/>
      <c r="G24" s="42"/>
    </row>
    <row r="25" spans="1:256" ht="25.85">
      <c r="A25" s="18" t="s">
        <v>15</v>
      </c>
      <c r="B25" s="19" t="s">
        <v>34</v>
      </c>
      <c r="D25" s="51"/>
      <c r="E25" s="4"/>
      <c r="F25" s="4"/>
      <c r="G25" s="42"/>
    </row>
    <row r="26" spans="1:256" ht="51.65">
      <c r="A26" s="18" t="s">
        <v>16</v>
      </c>
      <c r="B26" s="48" t="s">
        <v>67</v>
      </c>
      <c r="C26" s="8"/>
      <c r="E26" s="4"/>
      <c r="F26" s="4"/>
      <c r="G26" s="42"/>
    </row>
    <row r="27" spans="1:256" ht="25.85">
      <c r="A27" s="18" t="s">
        <v>17</v>
      </c>
      <c r="B27" s="19" t="s">
        <v>27</v>
      </c>
      <c r="E27" s="4"/>
      <c r="F27" s="4"/>
      <c r="G27" s="42"/>
    </row>
    <row r="28" spans="1:256">
      <c r="A28" s="18" t="s">
        <v>30</v>
      </c>
      <c r="B28" s="49" t="s">
        <v>38</v>
      </c>
      <c r="G28" s="4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Marcos</cp:lastModifiedBy>
  <cp:lastPrinted>2024-05-24T19:45:16Z</cp:lastPrinted>
  <dcterms:created xsi:type="dcterms:W3CDTF">2006-04-18T17:38:46Z</dcterms:created>
  <dcterms:modified xsi:type="dcterms:W3CDTF">2025-07-09T16:57:38Z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