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A5" i="1" l="1"/>
  <c r="A4" i="1"/>
  <c r="A3" i="1"/>
  <c r="E8" i="1" l="1"/>
  <c r="G15" i="1"/>
  <c r="F19" i="1" s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<sst xmlns="http://schemas.openxmlformats.org/spreadsheetml/2006/main" count="58" uniqueCount="53">
  <si>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</si>
  <si>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</si>
  <si>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</si>
  <si>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</si>
  <si>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</si>
  <si>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</si>
  <si>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</si>
  <si>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</si>
  <si>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</si>
  <si>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</si>
  <si>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</si>
  <si>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</si>
  <si>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</si>
  <si>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</si>
  <si>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</si>
  <si>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</si>
  <si>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</si>
  <si>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</si>
  <si>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</si>
  <si>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</si>
  <si>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</si>
  <si>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</si>
  <si>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</si>
  <si>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</si>
  <si>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</si>
  <si>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</si>
  <si>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</si>
  <si>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</si>
  <si>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</si>
  <si>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</si>
  <si>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</si>
  <si>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</si>
  <si>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</si>
  <si>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</si>
  <si>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</si>
  <si>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</si>
  <si>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</si>
  <si>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</si>
  <si>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</si>
  <si>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</si>
  <si>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</si>
  <si>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Sec. Fazenda</t>
  </si>
  <si>
    <t>DISPENSA ELETRÔNICA Nº 009/2025</t>
  </si>
  <si>
    <t>PROCESSO ADMINISTRATIVO N° 0692/2025 de 06/02/2025</t>
  </si>
  <si>
    <t xml:space="preserve">CONTRATAÇÃO DE SERVIÇO PARA ELABORAÇÃO DE PROJETO ELÉTRICO E MECÂNICO E ELABORAÇÃO DE CÁLCULO DE CARGA PARA LIGAÇÃO PROVISÓRIA </t>
  </si>
  <si>
    <t>PERÍODO DE PROPOSTAS: de 13/02/2025 até 18/02/2025 às 08:00hs</t>
  </si>
  <si>
    <t>PERÍODO DE LANCES: 18/02/2025 as 08:00 hs até 18/02/2025 as 14:00 hs</t>
  </si>
  <si>
    <t>1702.2769500072.015-3390.39.00- 15000000</t>
  </si>
  <si>
    <t>CONTRATAÇÃO DE EMPRESA E/OU PESSOA FÍSICA ESPECIALIZADA NA ELABORAÇÃO DE PROJETO ELÉTRICO COM PAGAMENTO DE ART</t>
  </si>
  <si>
    <t>SRV</t>
  </si>
  <si>
    <t>CONTRATAÇÃO DE EMPRESA E/OU PESSOA FÍSICA ESPECIALIZADA NA ELABORAÇÃO DE PROJETO MECÂNICO COM PAGAMENTO DE ART</t>
  </si>
  <si>
    <t xml:space="preserve">CONTRATAÇÃO DE EMPRESA E/OU PESSOA FÍSICA ESPECIALIZADA EM ELABORAÇÃO DE CÁLCULO DE CARGA PARA LIGAÇÃO PROVISÓRIA DAS FESTIVIDADES DO MUNICÍPIO COM PAGAMENTO DE ART </t>
  </si>
  <si>
    <t>O pagamento do objeto de que trata a DISPENSA ELETRÔNICA 009/2025, e consequente contrato serão efetuados pela Tesouraria da SMS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</si>
</sst>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11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167" fontId="7" fillId="0" borderId="0" xfId="0" applyNumberFormat="1" applyFont="1" applyBorder="1" applyAlignment="1" applyProtection="1">
      <alignment horizontal="center" vertical="center" wrapText="1"/>
      <protection hidden="1"/>
    </xf>
    <xf numFmtId="169" fontId="7" fillId="0" borderId="0" xfId="0" applyNumberFormat="1" applyFont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257243</xdr:colOff>
      <xdr:row>0</xdr:row>
      <xdr:rowOff>595229</xdr:rowOff>
    </xdr:from>
    <xdr:to>
      <xdr:col>7</xdr:col>
      <xdr:colOff>11791</xdr:colOff>
      <xdr:row>5</xdr:row>
      <xdr:rowOff>67130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79078" y="595229"/>
          <a:ext cx="1844795" cy="878670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0692/2025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topLeftCell="A4" zoomScale="130" zoomScaleNormal="130" zoomScaleSheetLayoutView="100" workbookViewId="0">
      <selection activeCell="B15" sqref="B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009/2025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13/02/2025 até 18/02/2025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18/02/2025 as 08:00 hs até 18/02/2025 as 14:00 hs</v>
      </c>
      <c r="B5" s="62"/>
      <c r="C5" s="62"/>
      <c r="D5" s="62"/>
      <c r="E5" s="62"/>
      <c r="F5" s="62"/>
      <c r="G5" s="62"/>
    </row>
    <row r="6" spans="1:11" ht="18.350000000000001" customHeight="1" x14ac:dyDescent="0.2">
      <c r="A6" s="65" t="str">
        <f>Dados!B3</f>
        <v xml:space="preserve">CONTRATAÇÃO DE SERVIÇO PARA ELABORAÇÃO DE PROJETO ELÉTRICO E MECÂNICO E ELABORAÇÃO DE CÁLCULO DE CARGA PARA LIGAÇÃO PROVISÓRIA 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0692/2025 de 06/02/2025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60470.1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6" customHeight="1" x14ac:dyDescent="0.2">
      <c r="A15" s="59">
        <v>1</v>
      </c>
      <c r="B15" s="61" t="s">
        <v>48</v>
      </c>
      <c r="C15" s="30" t="s">
        <v>49</v>
      </c>
      <c r="D15" s="44">
        <v>5</v>
      </c>
      <c r="E15" s="46">
        <v>4700</v>
      </c>
      <c r="F15" s="56"/>
      <c r="G15" s="31" t="str">
        <f>IF(F15="","",IF(ISTEXT(F15),"NC",F15*D15))</f>
        <v/>
      </c>
      <c r="H15" s="36"/>
      <c r="K15" s="7"/>
    </row>
    <row r="16" spans="1:11" s="8" customFormat="1" ht="34" customHeight="1" x14ac:dyDescent="0.2">
      <c r="A16" s="59">
        <v>2</v>
      </c>
      <c r="B16" s="74" t="s">
        <v>50</v>
      </c>
      <c r="C16" s="75" t="s">
        <v>49</v>
      </c>
      <c r="D16" s="76">
        <v>5</v>
      </c>
      <c r="E16" s="77">
        <v>4632.72</v>
      </c>
      <c r="F16" s="56"/>
      <c r="G16" s="31" t="str">
        <f t="shared" ref="G16:G17" si="0">IF(F16="","",IF(ISTEXT(F16),"NC",F16*D16))</f>
        <v/>
      </c>
      <c r="H16" s="36"/>
      <c r="K16" s="7"/>
    </row>
    <row r="17" spans="1:11" s="8" customFormat="1" ht="42.15" customHeight="1" x14ac:dyDescent="0.2">
      <c r="A17" s="59">
        <v>3</v>
      </c>
      <c r="B17" s="74" t="s">
        <v>51</v>
      </c>
      <c r="C17" s="75" t="s">
        <v>49</v>
      </c>
      <c r="D17" s="76">
        <v>5</v>
      </c>
      <c r="E17" s="77">
        <v>2761.3</v>
      </c>
      <c r="F17" s="56"/>
      <c r="G17" s="31" t="str">
        <f t="shared" si="0"/>
        <v/>
      </c>
      <c r="H17" s="36"/>
      <c r="K17" s="7"/>
    </row>
    <row r="18" spans="1:11" s="25" customFormat="1" ht="8.85" x14ac:dyDescent="0.2">
      <c r="A18" s="32"/>
      <c r="E18" s="42"/>
      <c r="F18" s="69" t="s">
        <v>26</v>
      </c>
      <c r="G18" s="70"/>
      <c r="H18" s="37"/>
    </row>
    <row r="19" spans="1:11" ht="14.3" customHeight="1" x14ac:dyDescent="0.2">
      <c r="F19" s="71">
        <f>SUM(G15:G17)</f>
        <v>0</v>
      </c>
      <c r="G19" s="72"/>
      <c r="H19" s="38"/>
    </row>
    <row r="20" spans="1:11" s="33" customFormat="1" ht="8.85" x14ac:dyDescent="0.2">
      <c r="A20" s="66" t="str">
        <f>" - "&amp;Dados!B24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11" s="33" customFormat="1" ht="8.85" x14ac:dyDescent="0.2">
      <c r="A21" s="66" t="str">
        <f>" - "&amp;Dados!B25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11" s="33" customFormat="1" ht="21.25" customHeight="1" x14ac:dyDescent="0.2">
      <c r="A22" s="66" t="str">
        <f>" - "&amp;Dados!B26</f>
        <v xml:space="preserve"> - O pagamento do objeto de que trata a DISPENSA ELETRÔNICA 009/2025, e consequente contrato serão efetuados pela Tesouraria da SMS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11" s="25" customFormat="1" ht="8.85" x14ac:dyDescent="0.2">
      <c r="A23" s="66" t="str">
        <f>" - "&amp;Dados!B27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11" x14ac:dyDescent="0.2">
      <c r="H24" s="40"/>
    </row>
    <row r="25" spans="1:11" x14ac:dyDescent="0.2">
      <c r="H25" s="40"/>
    </row>
    <row r="26" spans="1:11" x14ac:dyDescent="0.2">
      <c r="H26" s="40"/>
    </row>
    <row r="27" spans="1:11" x14ac:dyDescent="0.2">
      <c r="H27" s="40"/>
    </row>
    <row r="28" spans="1:11" x14ac:dyDescent="0.2">
      <c r="H28" s="40"/>
    </row>
    <row r="29" spans="1:11" x14ac:dyDescent="0.2">
      <c r="H29" s="40"/>
    </row>
    <row r="30" spans="1:11" ht="12.75" customHeight="1" x14ac:dyDescent="0.2">
      <c r="B30" s="1"/>
      <c r="G30" s="1"/>
    </row>
    <row r="31" spans="1:11" x14ac:dyDescent="0.2">
      <c r="B31" s="1"/>
      <c r="G31" s="1"/>
    </row>
    <row r="32" spans="1:11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8:G18"/>
    <mergeCell ref="F19:G19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:D17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:F17">
    <cfRule type="cellIs" dxfId="7" priority="11" stopIfTrue="1" operator="equal">
      <formula>""</formula>
    </cfRule>
  </conditionalFormatting>
  <conditionalFormatting sqref="F18">
    <cfRule type="expression" dxfId="6" priority="1" stopIfTrue="1">
      <formula>IF($J18="Empate",IF(H18=1,TRUE(),FALSE()),FALSE())</formula>
    </cfRule>
    <cfRule type="expression" dxfId="5" priority="2" stopIfTrue="1">
      <formula>IF(H18="&gt;",FALSE(),IF(H18&gt;0,TRUE(),FALSE()))</formula>
    </cfRule>
    <cfRule type="expression" dxfId="4" priority="3" stopIfTrue="1">
      <formula>IF(H18="&gt;",TRUE(),FALSE())</formula>
    </cfRule>
  </conditionalFormatting>
  <conditionalFormatting sqref="F19">
    <cfRule type="expression" dxfId="3" priority="4" stopIfTrue="1">
      <formula>IF($J18="OK",IF(H18=1,TRUE(),FALSE()),FALSE())</formula>
    </cfRule>
    <cfRule type="expression" dxfId="2" priority="5" stopIfTrue="1">
      <formula>IF($J18="Empate",IF(H18=1,TRUE(),FALSE()),FALSE())</formula>
    </cfRule>
    <cfRule type="expression" dxfId="1" priority="6" stopIfTrue="1">
      <formula>IF($J18="Empate",IF(H18=2,TRUE(),FALSE()),FALSE())</formula>
    </cfRule>
  </conditionalFormatting>
  <conditionalFormatting sqref="G15:G17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27" sqref="B27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44</v>
      </c>
      <c r="C3" s="5"/>
      <c r="E3" s="49"/>
      <c r="F3" s="4"/>
      <c r="G3" s="4"/>
    </row>
    <row r="4" spans="1:7" x14ac:dyDescent="0.2">
      <c r="A4" s="15" t="s">
        <v>11</v>
      </c>
      <c r="B4" s="53" t="s">
        <v>45</v>
      </c>
      <c r="C4" s="5"/>
      <c r="E4" s="49"/>
      <c r="F4" s="4"/>
      <c r="G4" s="4"/>
    </row>
    <row r="5" spans="1:7" x14ac:dyDescent="0.2">
      <c r="A5" s="15"/>
      <c r="B5" s="53" t="s">
        <v>46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60470.1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47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x14ac:dyDescent="0.2">
      <c r="B20" s="53"/>
      <c r="E20" s="4"/>
      <c r="F20" s="22"/>
      <c r="G20" s="22"/>
    </row>
    <row r="21" spans="1:256" x14ac:dyDescent="0.2">
      <c r="B21" s="53"/>
      <c r="E21" s="48"/>
      <c r="F21" s="22"/>
      <c r="G21" s="22"/>
    </row>
    <row r="22" spans="1:256" x14ac:dyDescent="0.2">
      <c r="B22" s="53"/>
      <c r="E22" s="48"/>
      <c r="F22" s="48"/>
      <c r="G22" s="48"/>
    </row>
    <row r="23" spans="1:256" x14ac:dyDescent="0.2">
      <c r="E23" s="48"/>
      <c r="F23" s="48"/>
      <c r="G23" s="48"/>
    </row>
    <row r="24" spans="1:256" ht="38.75" x14ac:dyDescent="0.2">
      <c r="A24" s="19" t="s">
        <v>14</v>
      </c>
      <c r="B24" s="60" t="s">
        <v>35</v>
      </c>
      <c r="D24" s="58"/>
      <c r="E24" s="4"/>
      <c r="F24" s="4"/>
      <c r="G24" s="48"/>
    </row>
    <row r="25" spans="1:256" ht="25.85" x14ac:dyDescent="0.2">
      <c r="A25" s="19" t="s">
        <v>15</v>
      </c>
      <c r="B25" s="60" t="s">
        <v>34</v>
      </c>
      <c r="D25" s="58"/>
      <c r="E25" s="4"/>
      <c r="F25" s="4"/>
      <c r="G25" s="48"/>
    </row>
    <row r="26" spans="1:256" ht="38.75" x14ac:dyDescent="0.2">
      <c r="A26" s="19" t="s">
        <v>16</v>
      </c>
      <c r="B26" s="55" t="s">
        <v>52</v>
      </c>
      <c r="C26" s="9"/>
      <c r="E26" s="4"/>
      <c r="F26" s="4"/>
      <c r="G26" s="48"/>
    </row>
    <row r="27" spans="1:256" ht="25.85" x14ac:dyDescent="0.2">
      <c r="A27" s="19" t="s">
        <v>17</v>
      </c>
      <c r="B27" s="60" t="s">
        <v>27</v>
      </c>
      <c r="E27" s="4"/>
      <c r="F27" s="4"/>
      <c r="G27" s="48"/>
    </row>
    <row r="28" spans="1:256" x14ac:dyDescent="0.2">
      <c r="A28" s="19" t="s">
        <v>30</v>
      </c>
      <c r="B28" s="55" t="s">
        <v>40</v>
      </c>
      <c r="G28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2025-02-13T18:29:37Z</cp:lastPrinted>
  <dcterms:created xsi:type="dcterms:W3CDTF">2006-04-18T17:38:46Z</dcterms:created>
  <dcterms:modified xsi:type="dcterms:W3CDTF">2025-02-13T18:30:32Z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